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5100" tabRatio="635"/>
  </bookViews>
  <sheets>
    <sheet name="補助金交付申請予定額算定シート " sheetId="1" r:id="rId1"/>
  </sheets>
  <definedNames>
    <definedName name="_xlnm.Print_Area" localSheetId="0">'補助金交付申請予定額算定シート '!$A$1:$P$24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<sst xmlns="http://schemas.openxmlformats.org/spreadsheetml/2006/main" xmlns:r="http://schemas.openxmlformats.org/officeDocument/2006/relationships" count="41" uniqueCount="41">
  <si>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太陽光発
電設備等</t>
    <rPh sb="0" eb="3">
      <t>たいようこう</t>
    </rPh>
    <rPh sb="3" eb="4">
      <t>はつ</t>
    </rPh>
    <rPh sb="5" eb="6">
      <t>いかずち</t>
    </rPh>
    <rPh sb="6" eb="8">
      <t>せつび</t>
    </rPh>
    <rPh sb="8" eb="9">
      <t>とう</t>
    </rPh>
    <phoneticPr fontId="5" type="Hiragana"/>
  </si>
  <si>
    <t/>
  </si>
  <si>
    <t>小　計</t>
    <rPh sb="0" eb="1">
      <t>しょう</t>
    </rPh>
    <rPh sb="2" eb="3">
      <t>けい</t>
    </rPh>
    <phoneticPr fontId="5" type="Hiragana"/>
  </si>
  <si>
    <t>エアコン（設置費込み）</t>
    <rPh sb="5" eb="8">
      <t>せっちひ</t>
    </rPh>
    <rPh sb="8" eb="9">
      <t>こ</t>
    </rPh>
    <phoneticPr fontId="5" type="Hiragana"/>
  </si>
  <si>
    <t>諸経費</t>
    <rPh sb="0" eb="3">
      <t>しょけいひ</t>
    </rPh>
    <phoneticPr fontId="5" type="Hiragana"/>
  </si>
  <si>
    <t>〈見積書の例〉</t>
    <rPh sb="1" eb="4">
      <t>みつもりしょ</t>
    </rPh>
    <rPh sb="5" eb="6">
      <t>れい</t>
    </rPh>
    <phoneticPr fontId="5" type="Hiragana"/>
  </si>
  <si>
    <t>定置型蓄電池</t>
    <rPh sb="0" eb="3">
      <t>ていちがた</t>
    </rPh>
    <rPh sb="3" eb="6">
      <t>ちくでんち</t>
    </rPh>
    <phoneticPr fontId="5" type="Hiragana"/>
  </si>
  <si>
    <t>補助率
④</t>
  </si>
  <si>
    <t>エアコン</t>
  </si>
  <si>
    <t>購入・設置・
配送費用
（税抜）
①</t>
  </si>
  <si>
    <t>　　省エネ家電の補助金額　合計</t>
    <rPh sb="2" eb="3">
      <t>しょう</t>
    </rPh>
    <rPh sb="5" eb="7">
      <t>かでん</t>
    </rPh>
    <rPh sb="8" eb="11">
      <t>ほじょきん</t>
    </rPh>
    <rPh sb="11" eb="12">
      <t>がく</t>
    </rPh>
    <rPh sb="13" eb="15">
      <t>ごうけい</t>
    </rPh>
    <phoneticPr fontId="5" type="Hiragana"/>
  </si>
  <si>
    <t>省エネ基準達成率</t>
    <rPh sb="0" eb="1">
      <t>しょう</t>
    </rPh>
    <rPh sb="3" eb="5">
      <t>きじゅん</t>
    </rPh>
    <rPh sb="5" eb="8">
      <t>たっせいりつ</t>
    </rPh>
    <phoneticPr fontId="5" type="Hiragana"/>
  </si>
  <si>
    <t>補助対象経費
③
((①＋②)×1.1)</t>
  </si>
  <si>
    <t>　　　※　補助対象経費は消費税相当額を含めた額となります。</t>
  </si>
  <si>
    <t>諸経費
相当額
（税抜）
②</t>
  </si>
  <si>
    <t>省エネ家電</t>
    <rPh sb="0" eb="1">
      <t>しょう</t>
    </rPh>
    <rPh sb="3" eb="5">
      <t>かでん</t>
    </rPh>
    <phoneticPr fontId="5" type="Hiragana"/>
  </si>
  <si>
    <t>ＬＥＤ照明器具</t>
    <rPh sb="3" eb="5">
      <t>しょうめい</t>
    </rPh>
    <rPh sb="5" eb="7">
      <t>きぐ</t>
    </rPh>
    <phoneticPr fontId="5" type="Hiragana"/>
  </si>
  <si>
    <t>電気冷蔵庫</t>
    <rPh sb="0" eb="2">
      <t>でんき</t>
    </rPh>
    <rPh sb="2" eb="5">
      <t>れいぞうこ</t>
    </rPh>
    <phoneticPr fontId="5" type="Hiragana"/>
  </si>
  <si>
    <r>
      <t xml:space="preserve">補助金額
(③×④)
</t>
    </r>
    <r>
      <rPr>
        <sz val="8"/>
        <color theme="1"/>
        <rFont val="ＭＳ ゴシック"/>
      </rPr>
      <t>※1,000円未満切捨て</t>
    </r>
  </si>
  <si>
    <t>太陽光発電設備
及び定置型蓄電池</t>
    <rPh sb="0" eb="3">
      <t>たいようこう</t>
    </rPh>
    <rPh sb="3" eb="5">
      <t>はつでん</t>
    </rPh>
    <rPh sb="5" eb="7">
      <t>せつび</t>
    </rPh>
    <rPh sb="8" eb="9">
      <t>およ</t>
    </rPh>
    <rPh sb="10" eb="13">
      <t>ていちがた</t>
    </rPh>
    <rPh sb="13" eb="16">
      <t>ちくでんち</t>
    </rPh>
    <phoneticPr fontId="5" type="Hiragana"/>
  </si>
  <si>
    <t>その他工事</t>
    <rPh sb="2" eb="3">
      <t>た</t>
    </rPh>
    <rPh sb="3" eb="5">
      <t>こうじ</t>
    </rPh>
    <phoneticPr fontId="5" type="Hiragana"/>
  </si>
  <si>
    <t>（※上限　50,000円）
※ただし、省エネ基準達成率のみ満たしている場合、上限４０,０００円</t>
    <rPh sb="2" eb="4">
      <t>じょうげん</t>
    </rPh>
    <rPh sb="11" eb="12">
      <t>えん</t>
    </rPh>
    <phoneticPr fontId="5" type="Hiragana"/>
  </si>
  <si>
    <t>対 象 製 品</t>
    <rPh sb="0" eb="1">
      <t>たい</t>
    </rPh>
    <rPh sb="2" eb="3">
      <t>ぞう</t>
    </rPh>
    <rPh sb="4" eb="5">
      <t>せい</t>
    </rPh>
    <rPh sb="6" eb="7">
      <t>しな</t>
    </rPh>
    <phoneticPr fontId="5" type="Hiragana"/>
  </si>
  <si>
    <t>（※上限　100,000円）</t>
    <rPh sb="2" eb="4">
      <t>じょうげん</t>
    </rPh>
    <rPh sb="12" eb="13">
      <t>えん</t>
    </rPh>
    <phoneticPr fontId="5" type="Hiragana"/>
  </si>
  <si>
    <r>
      <t>　　</t>
    </r>
    <r>
      <rPr>
        <b/>
        <sz val="12"/>
        <color theme="1"/>
        <rFont val="ＭＳ ゴシック"/>
      </rPr>
      <t>補助金交付申請予定額</t>
    </r>
    <r>
      <rPr>
        <sz val="10"/>
        <color theme="1"/>
        <rFont val="ＭＳ ゴシック"/>
      </rPr>
      <t xml:space="preserve">
　　</t>
    </r>
    <r>
      <rPr>
        <sz val="9"/>
        <color theme="1"/>
        <rFont val="ＭＳ ゴシック"/>
      </rPr>
      <t>（省エネ家電の補助金額合計と太陽光発電設備等の合計）</t>
    </r>
    <rPh sb="2" eb="5">
      <t>ほじょきん</t>
    </rPh>
    <rPh sb="5" eb="7">
      <t>こうふ</t>
    </rPh>
    <rPh sb="7" eb="9">
      <t>しんせい</t>
    </rPh>
    <rPh sb="9" eb="11">
      <t>よてい</t>
    </rPh>
    <rPh sb="11" eb="12">
      <t>がく</t>
    </rPh>
    <rPh sb="16" eb="17">
      <t>しょう</t>
    </rPh>
    <rPh sb="19" eb="21">
      <t>かでん</t>
    </rPh>
    <rPh sb="22" eb="25">
      <t>ほじょきん</t>
    </rPh>
    <rPh sb="25" eb="26">
      <t>がく</t>
    </rPh>
    <rPh sb="26" eb="28">
      <t>ごうけい</t>
    </rPh>
    <rPh sb="29" eb="32">
      <t>たいようこう</t>
    </rPh>
    <rPh sb="32" eb="34">
      <t>はつでん</t>
    </rPh>
    <rPh sb="34" eb="36">
      <t>せつび</t>
    </rPh>
    <rPh sb="36" eb="37">
      <t>とう</t>
    </rPh>
    <rPh sb="38" eb="40">
      <t>ごうけい</t>
    </rPh>
    <phoneticPr fontId="5" type="Hiragana"/>
  </si>
  <si>
    <t>（※上限　500,000円）</t>
    <rPh sb="2" eb="4">
      <t>じょうげん</t>
    </rPh>
    <rPh sb="12" eb="13">
      <t>えん</t>
    </rPh>
    <phoneticPr fontId="5" type="Hiragana"/>
  </si>
  <si>
    <t>（※上限　300,000円）</t>
    <rPh sb="2" eb="4">
      <t>じょうげん</t>
    </rPh>
    <rPh sb="12" eb="13">
      <t>えん</t>
    </rPh>
    <phoneticPr fontId="5" type="Hiragana"/>
  </si>
  <si>
    <t>円</t>
    <rPh sb="0" eb="1">
      <t>えん</t>
    </rPh>
    <phoneticPr fontId="5" type="Hiragana"/>
  </si>
  <si>
    <t>　円</t>
    <rPh sb="1" eb="2">
      <t>えん</t>
    </rPh>
    <phoneticPr fontId="5" type="Hiragana"/>
  </si>
  <si>
    <t>　　　※　買い換え前の対象製品の撤去に係る工事費、処分費、運搬費は含めることができません。</t>
  </si>
  <si>
    <t>消費税</t>
    <rPh sb="0" eb="3">
      <t>しょうひぜい</t>
    </rPh>
    <phoneticPr fontId="5" type="Hiragana"/>
  </si>
  <si>
    <t>一式値引き</t>
    <rPh sb="0" eb="2">
      <t>いっしき</t>
    </rPh>
    <rPh sb="2" eb="4">
      <t>ねび</t>
    </rPh>
    <phoneticPr fontId="5" type="Hiragana"/>
  </si>
  <si>
    <t>冷蔵庫（設置費込み）</t>
    <rPh sb="0" eb="3">
      <t>れいぞうこ</t>
    </rPh>
    <phoneticPr fontId="5" type="Hiragana"/>
  </si>
  <si>
    <t>ＬＥＤ（設置費込み）</t>
  </si>
  <si>
    <t>合　計</t>
    <rPh sb="0" eb="1">
      <t>ごう</t>
    </rPh>
    <rPh sb="2" eb="3">
      <t>けい</t>
    </rPh>
    <phoneticPr fontId="5" type="Hiragana"/>
  </si>
  <si>
    <t>補助金交付申請予定額　算定シート</t>
  </si>
  <si>
    <t>　登別市おうちの省エネ創エネ促進補助金事前申請書兼誓約書（別記様式第１号）、「３　補助金交付申請予定額」に記入する額について、</t>
    <rPh sb="29" eb="31">
      <t>べっき</t>
    </rPh>
    <rPh sb="31" eb="33">
      <t>ようしき</t>
    </rPh>
    <rPh sb="33" eb="34">
      <t>だい</t>
    </rPh>
    <rPh sb="35" eb="36">
      <t>ごう</t>
    </rPh>
    <rPh sb="41" eb="44">
      <t>ほじょきん</t>
    </rPh>
    <rPh sb="44" eb="46">
      <t>こうふ</t>
    </rPh>
    <rPh sb="46" eb="48">
      <t>しんせい</t>
    </rPh>
    <rPh sb="48" eb="51">
      <t>よていがく</t>
    </rPh>
    <rPh sb="53" eb="55">
      <t>きにゅう</t>
    </rPh>
    <rPh sb="57" eb="58">
      <t>がく</t>
    </rPh>
    <phoneticPr fontId="5" type="Hiragana"/>
  </si>
  <si>
    <t>この算定シートを使用し計算してください。</t>
    <rPh sb="2" eb="4">
      <t>さんてい</t>
    </rPh>
    <rPh sb="8" eb="10">
      <t>しよう</t>
    </rPh>
    <rPh sb="11" eb="13">
      <t>けいさん</t>
    </rPh>
    <phoneticPr fontId="5" type="Hiragana"/>
  </si>
  <si>
    <r>
      <t>　本シートの記入あたっては、</t>
    </r>
    <r>
      <rPr>
        <b/>
        <u/>
        <sz val="10"/>
        <color rgb="FFFF0000"/>
        <rFont val="ＭＳ ゴシック"/>
      </rPr>
      <t>色つきのセルのみに入力し、それ以外のセルは編集を行わないでください。</t>
    </r>
    <rPh sb="1" eb="2">
      <t>ほん</t>
    </rPh>
    <rPh sb="6" eb="8">
      <t>きにゅう</t>
    </rPh>
    <phoneticPr fontId="5" type="Hiragana"/>
  </si>
  <si>
    <t>対象要件
（満たしている項目にチェックをつけててください）</t>
    <rPh sb="0" eb="2">
      <t>たいしょう</t>
    </rPh>
    <rPh sb="2" eb="4">
      <t>ようけん</t>
    </rPh>
    <rPh sb="6" eb="7">
      <t>み</t>
    </rPh>
    <rPh sb="12" eb="14">
      <t>こうもく</t>
    </rPh>
    <phoneticPr fontId="5" type="Hiragana"/>
  </si>
  <si>
    <t>多段階評価点</t>
    <rPh sb="0" eb="3">
      <t>ただんかい</t>
    </rPh>
    <rPh sb="3" eb="6">
      <t>ひょうかてん</t>
    </rPh>
    <phoneticPr fontId="5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</si>
</sst>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22"/>
      <color indexed="9"/>
      <name val="HGP創英角ｺﾞｼｯｸUB"/>
      <family val="3"/>
    </font>
    <font>
      <sz val="11"/>
      <color auto="1"/>
      <name val="ＭＳ Ｐゴシック"/>
      <family val="3"/>
    </font>
    <font>
      <sz val="18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0"/>
      <color theme="1"/>
      <name val="ＭＳ ゴシック"/>
      <family val="3"/>
    </font>
    <font>
      <sz val="11"/>
      <color theme="1"/>
      <name val="游ゴシック"/>
    </font>
    <font>
      <b/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b/>
      <sz val="10"/>
      <color theme="1"/>
      <name val="ＭＳ ゴシック"/>
      <family val="3"/>
    </font>
    <font>
      <sz val="8"/>
      <color theme="1"/>
      <name val="ＭＳ 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>
      <alignment vertical="center"/>
    </xf>
    <xf numFmtId="0" fontId="1" fillId="2" borderId="1" applyBorder="0">
      <alignment horizontal="center" vertical="center"/>
      <protection hidden="1"/>
    </xf>
    <xf numFmtId="38" fontId="2" fillId="3" borderId="1" applyNumberFormat="0" applyFont="0" applyBorder="0" applyAlignment="0" applyProtection="0">
      <alignment vertical="center"/>
      <protection hidden="1"/>
    </xf>
    <xf numFmtId="0" fontId="3" fillId="4" borderId="2" applyNumberFormat="0" applyFont="0" applyBorder="0" applyAlignment="0" applyProtection="0">
      <alignment horizontal="left" vertical="center" indent="2"/>
      <protection hidden="1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38" fontId="6" fillId="0" borderId="0" xfId="8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38" fontId="8" fillId="0" borderId="0" xfId="8" applyFont="1" applyProtection="1">
      <alignment vertical="center"/>
    </xf>
    <xf numFmtId="38" fontId="6" fillId="5" borderId="3" xfId="8" applyFont="1" applyFill="1" applyBorder="1" applyAlignment="1" applyProtection="1">
      <alignment horizontal="center" vertical="center"/>
    </xf>
    <xf numFmtId="38" fontId="6" fillId="5" borderId="4" xfId="8" applyFont="1" applyFill="1" applyBorder="1" applyAlignment="1" applyProtection="1">
      <alignment horizontal="center" vertical="center" textRotation="255"/>
    </xf>
    <xf numFmtId="38" fontId="6" fillId="5" borderId="5" xfId="8" applyFont="1" applyFill="1" applyBorder="1" applyAlignment="1" applyProtection="1">
      <alignment horizontal="center" vertical="center" textRotation="255"/>
    </xf>
    <xf numFmtId="38" fontId="6" fillId="5" borderId="6" xfId="8" applyFont="1" applyFill="1" applyBorder="1" applyAlignment="1" applyProtection="1">
      <alignment horizontal="center" vertical="center" textRotation="255"/>
    </xf>
    <xf numFmtId="38" fontId="9" fillId="5" borderId="5" xfId="8" applyFont="1" applyFill="1" applyBorder="1" applyAlignment="1" applyProtection="1">
      <alignment horizontal="center" vertical="center" textRotation="255" wrapText="1"/>
    </xf>
    <xf numFmtId="38" fontId="10" fillId="5" borderId="7" xfId="8" applyFont="1" applyFill="1" applyBorder="1" applyAlignment="1" applyProtection="1">
      <alignment vertical="center" wrapText="1"/>
    </xf>
    <xf numFmtId="38" fontId="6" fillId="5" borderId="8" xfId="8" applyFont="1" applyFill="1" applyBorder="1" applyAlignment="1" applyProtection="1">
      <alignment horizontal="center" vertical="center"/>
    </xf>
    <xf numFmtId="38" fontId="6" fillId="5" borderId="8" xfId="8" applyFont="1" applyFill="1" applyBorder="1" applyAlignment="1" applyProtection="1">
      <alignment horizontal="left" vertical="center"/>
    </xf>
    <xf numFmtId="38" fontId="6" fillId="5" borderId="9" xfId="8" applyFont="1" applyFill="1" applyBorder="1" applyAlignment="1" applyProtection="1">
      <alignment horizontal="left" vertical="center"/>
    </xf>
    <xf numFmtId="38" fontId="6" fillId="5" borderId="0" xfId="8" applyFont="1" applyFill="1" applyBorder="1" applyAlignment="1" applyProtection="1">
      <alignment horizontal="left" vertical="center"/>
    </xf>
    <xf numFmtId="38" fontId="11" fillId="5" borderId="0" xfId="8" applyFont="1" applyFill="1" applyBorder="1" applyAlignment="1" applyProtection="1">
      <alignment vertical="center"/>
    </xf>
    <xf numFmtId="38" fontId="11" fillId="5" borderId="9" xfId="8" applyFont="1" applyFill="1" applyBorder="1" applyAlignment="1" applyProtection="1">
      <alignment vertical="center"/>
    </xf>
    <xf numFmtId="38" fontId="9" fillId="5" borderId="0" xfId="8" applyFont="1" applyFill="1" applyBorder="1" applyAlignment="1" applyProtection="1">
      <alignment horizontal="left" vertical="center" wrapText="1"/>
    </xf>
    <xf numFmtId="38" fontId="6" fillId="5" borderId="10" xfId="8" applyFont="1" applyFill="1" applyBorder="1" applyAlignment="1" applyProtection="1">
      <alignment vertical="center"/>
    </xf>
    <xf numFmtId="38" fontId="6" fillId="0" borderId="11" xfId="8" applyFont="1" applyBorder="1" applyAlignment="1" applyProtection="1">
      <alignment vertical="center" shrinkToFit="1"/>
    </xf>
    <xf numFmtId="38" fontId="6" fillId="0" borderId="11" xfId="8" applyFont="1" applyBorder="1" applyAlignment="1" applyProtection="1">
      <alignment horizontal="center" vertical="center" shrinkToFit="1"/>
    </xf>
    <xf numFmtId="38" fontId="12" fillId="0" borderId="11" xfId="8" applyFont="1" applyBorder="1" applyAlignment="1" applyProtection="1">
      <alignment horizontal="center" vertical="center" shrinkToFit="1"/>
    </xf>
    <xf numFmtId="38" fontId="6" fillId="5" borderId="4" xfId="8" applyFont="1" applyFill="1" applyBorder="1" applyAlignment="1" applyProtection="1">
      <alignment horizontal="center" vertical="center" wrapText="1"/>
    </xf>
    <xf numFmtId="38" fontId="6" fillId="6" borderId="3" xfId="8" applyFont="1" applyFill="1" applyBorder="1" applyAlignment="1" applyProtection="1">
      <alignment vertical="center"/>
      <protection locked="0"/>
    </xf>
    <xf numFmtId="38" fontId="6" fillId="6" borderId="12" xfId="8" applyFont="1" applyFill="1" applyBorder="1" applyAlignment="1" applyProtection="1">
      <alignment vertical="center"/>
      <protection locked="0"/>
    </xf>
    <xf numFmtId="38" fontId="6" fillId="5" borderId="11" xfId="8" applyFont="1" applyFill="1" applyBorder="1" applyAlignment="1" applyProtection="1">
      <alignment horizontal="center" vertical="center" wrapText="1"/>
    </xf>
    <xf numFmtId="38" fontId="6" fillId="6" borderId="13" xfId="8" applyFont="1" applyFill="1" applyBorder="1" applyAlignment="1" applyProtection="1"/>
    <xf numFmtId="38" fontId="6" fillId="6" borderId="14" xfId="8" applyFont="1" applyFill="1" applyBorder="1" applyAlignment="1" applyProtection="1">
      <alignment vertical="center"/>
    </xf>
    <xf numFmtId="38" fontId="6" fillId="5" borderId="3" xfId="8" applyFont="1" applyFill="1" applyBorder="1" applyAlignment="1" applyProtection="1">
      <alignment horizontal="center" vertical="center" wrapText="1"/>
    </xf>
    <xf numFmtId="38" fontId="6" fillId="6" borderId="3" xfId="8" applyFont="1" applyFill="1" applyBorder="1" applyAlignment="1" applyProtection="1">
      <alignment horizontal="right" vertical="center"/>
      <protection locked="0"/>
    </xf>
    <xf numFmtId="38" fontId="6" fillId="6" borderId="12" xfId="8" applyFont="1" applyFill="1" applyBorder="1" applyAlignment="1" applyProtection="1">
      <alignment horizontal="right" vertical="center"/>
      <protection locked="0"/>
    </xf>
    <xf numFmtId="38" fontId="6" fillId="6" borderId="15" xfId="8" applyFont="1" applyFill="1" applyBorder="1" applyAlignment="1" applyProtection="1">
      <alignment horizontal="right" vertical="center"/>
      <protection locked="0"/>
    </xf>
    <xf numFmtId="38" fontId="6" fillId="0" borderId="11" xfId="8" applyFont="1" applyBorder="1" applyProtection="1">
      <alignment vertical="center"/>
    </xf>
    <xf numFmtId="38" fontId="12" fillId="0" borderId="11" xfId="8" applyFont="1" applyBorder="1" applyProtection="1">
      <alignment vertical="center"/>
    </xf>
    <xf numFmtId="38" fontId="6" fillId="5" borderId="13" xfId="8" applyFont="1" applyFill="1" applyBorder="1" applyAlignment="1" applyProtection="1">
      <alignment horizontal="center" vertical="center" wrapText="1"/>
    </xf>
    <xf numFmtId="38" fontId="6" fillId="5" borderId="13" xfId="8" applyFont="1" applyFill="1" applyBorder="1" applyAlignment="1" applyProtection="1">
      <alignment horizontal="center" vertical="center"/>
    </xf>
    <xf numFmtId="38" fontId="6" fillId="5" borderId="14" xfId="8" applyFont="1" applyFill="1" applyBorder="1" applyAlignment="1" applyProtection="1">
      <alignment horizontal="center" vertical="center"/>
    </xf>
    <xf numFmtId="38" fontId="6" fillId="5" borderId="16" xfId="8" applyFont="1" applyFill="1" applyBorder="1" applyAlignment="1" applyProtection="1">
      <alignment horizontal="center" vertical="center"/>
    </xf>
    <xf numFmtId="38" fontId="6" fillId="5" borderId="8" xfId="8" applyFont="1" applyFill="1" applyBorder="1" applyAlignment="1" applyProtection="1">
      <alignment horizontal="center" vertical="center" wrapText="1"/>
    </xf>
    <xf numFmtId="38" fontId="6" fillId="6" borderId="8" xfId="8" applyFont="1" applyFill="1" applyBorder="1" applyAlignment="1" applyProtection="1">
      <alignment horizontal="right" vertical="center"/>
      <protection locked="0"/>
    </xf>
    <xf numFmtId="38" fontId="6" fillId="6" borderId="9" xfId="8" applyFont="1" applyFill="1" applyBorder="1" applyAlignment="1" applyProtection="1">
      <alignment horizontal="right" vertical="center"/>
      <protection locked="0"/>
    </xf>
    <xf numFmtId="38" fontId="6" fillId="6" borderId="0" xfId="8" applyFont="1" applyFill="1" applyBorder="1" applyAlignment="1" applyProtection="1">
      <alignment horizontal="right" vertical="center"/>
      <protection locked="0"/>
    </xf>
    <xf numFmtId="38" fontId="6" fillId="0" borderId="0" xfId="8" applyFont="1" applyProtection="1">
      <alignment vertical="center"/>
      <protection locked="0"/>
    </xf>
    <xf numFmtId="38" fontId="6" fillId="5" borderId="9" xfId="8" applyFont="1" applyFill="1" applyBorder="1" applyAlignment="1" applyProtection="1">
      <alignment horizontal="center" vertical="center"/>
    </xf>
    <xf numFmtId="38" fontId="6" fillId="5" borderId="0" xfId="8" applyFont="1" applyFill="1" applyBorder="1" applyAlignment="1" applyProtection="1">
      <alignment horizontal="center" vertical="center"/>
    </xf>
    <xf numFmtId="38" fontId="6" fillId="5" borderId="17" xfId="8" applyFont="1" applyFill="1" applyBorder="1" applyAlignment="1" applyProtection="1">
      <alignment vertical="center"/>
    </xf>
    <xf numFmtId="38" fontId="6" fillId="5" borderId="3" xfId="8" applyFont="1" applyFill="1" applyBorder="1" applyAlignment="1" applyProtection="1">
      <alignment horizontal="right" vertical="center"/>
    </xf>
    <xf numFmtId="38" fontId="6" fillId="5" borderId="12" xfId="8" applyFont="1" applyFill="1" applyBorder="1" applyAlignment="1" applyProtection="1">
      <alignment horizontal="right" vertical="center"/>
    </xf>
    <xf numFmtId="38" fontId="6" fillId="5" borderId="15" xfId="8" applyFont="1" applyFill="1" applyBorder="1" applyAlignment="1" applyProtection="1">
      <alignment horizontal="right" vertical="center"/>
    </xf>
    <xf numFmtId="38" fontId="8" fillId="5" borderId="10" xfId="8" applyFont="1" applyFill="1" applyBorder="1" applyAlignment="1" applyProtection="1">
      <alignment horizontal="right" vertical="center"/>
    </xf>
    <xf numFmtId="12" fontId="6" fillId="5" borderId="8" xfId="8" applyNumberFormat="1" applyFont="1" applyFill="1" applyBorder="1" applyAlignment="1" applyProtection="1">
      <alignment horizontal="center" vertical="center"/>
    </xf>
    <xf numFmtId="12" fontId="6" fillId="5" borderId="9" xfId="8" applyNumberFormat="1" applyFont="1" applyFill="1" applyBorder="1" applyAlignment="1" applyProtection="1">
      <alignment horizontal="center" vertical="center"/>
    </xf>
    <xf numFmtId="12" fontId="6" fillId="5" borderId="0" xfId="8" applyNumberFormat="1" applyFont="1" applyFill="1" applyBorder="1" applyAlignment="1" applyProtection="1">
      <alignment horizontal="center" vertical="center"/>
    </xf>
    <xf numFmtId="38" fontId="13" fillId="5" borderId="12" xfId="8" applyFont="1" applyFill="1" applyBorder="1" applyAlignment="1" applyProtection="1">
      <alignment horizontal="center" vertical="center" wrapText="1"/>
    </xf>
    <xf numFmtId="38" fontId="13" fillId="5" borderId="12" xfId="8" applyFont="1" applyFill="1" applyBorder="1" applyAlignment="1" applyProtection="1">
      <alignment horizontal="center" vertical="center"/>
    </xf>
    <xf numFmtId="38" fontId="13" fillId="5" borderId="15" xfId="8" applyFont="1" applyFill="1" applyBorder="1" applyAlignment="1" applyProtection="1">
      <alignment horizontal="center" vertical="center"/>
    </xf>
    <xf numFmtId="38" fontId="6" fillId="5" borderId="8" xfId="8" applyFont="1" applyFill="1" applyBorder="1" applyAlignment="1" applyProtection="1">
      <alignment horizontal="right" vertical="center"/>
    </xf>
    <xf numFmtId="38" fontId="13" fillId="5" borderId="9" xfId="8" applyFont="1" applyFill="1" applyBorder="1" applyAlignment="1" applyProtection="1">
      <alignment horizontal="center" vertical="center"/>
    </xf>
    <xf numFmtId="38" fontId="6" fillId="5" borderId="0" xfId="8" applyFont="1" applyFill="1" applyBorder="1" applyAlignment="1" applyProtection="1">
      <alignment horizontal="right" vertical="center"/>
    </xf>
    <xf numFmtId="38" fontId="13" fillId="5" borderId="0" xfId="8" applyFont="1" applyFill="1" applyBorder="1" applyAlignment="1" applyProtection="1">
      <alignment horizontal="center" vertical="center"/>
    </xf>
    <xf numFmtId="38" fontId="8" fillId="5" borderId="10" xfId="8" applyFont="1" applyFill="1" applyBorder="1" applyAlignment="1" applyProtection="1">
      <alignment vertical="center"/>
    </xf>
    <xf numFmtId="0" fontId="6" fillId="5" borderId="13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 applyProtection="1">
      <alignment horizontal="center" vertical="center"/>
    </xf>
    <xf numFmtId="0" fontId="6" fillId="5" borderId="16" xfId="0" applyFont="1" applyFill="1" applyBorder="1" applyAlignment="1" applyProtection="1">
      <alignment horizontal="center" vertical="center"/>
    </xf>
    <xf numFmtId="0" fontId="13" fillId="5" borderId="16" xfId="0" applyFont="1" applyFill="1" applyBorder="1" applyAlignment="1" applyProtection="1">
      <alignment horizontal="center" vertical="center"/>
    </xf>
    <xf numFmtId="0" fontId="8" fillId="5" borderId="18" xfId="0" applyFont="1" applyFill="1" applyBorder="1" applyAlignment="1" applyProtection="1">
      <alignment vertical="center"/>
    </xf>
  </cellXfs>
  <cellStyles count="9">
    <cellStyle name="crStyle_タイトル" xfId="1"/>
    <cellStyle name="crStyle_申請者入力欄" xfId="2"/>
    <cellStyle name="crStyle_自動計算" xfId="3"/>
    <cellStyle name="桁区切り 2" xfId="4"/>
    <cellStyle name="桁区切り 2 3 2 2" xfId="5"/>
    <cellStyle name="桁区切り 2 5" xfId="6"/>
    <cellStyle name="標準" xfId="0" builtinId="0"/>
    <cellStyle name="標準_新築・既築" xfId="7"/>
    <cellStyle name="桁区切り" xfId="8" builtinId="6"/>
  </cellStyle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H$37" lockText="1" noThreeD="1"/>
</file>

<file path=xl/ctrlProps/ctrlProp10.xml><?xml version="1.0" encoding="utf-8"?>
<formControlPr xmlns="http://schemas.microsoft.com/office/spreadsheetml/2009/9/main" objectType="CheckBox" fmlaLink="$H$3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8" lockText="1" noThreeD="1"/>
</file>

<file path=xl/ctrlProps/ctrlProp7.xml><?xml version="1.0" encoding="utf-8"?>
<formControlPr xmlns="http://schemas.microsoft.com/office/spreadsheetml/2009/9/main" objectType="CheckBox" fmlaLink="$H$39" lockText="1" noThreeD="1"/>
</file>

<file path=xl/ctrlProps/ctrlProp8.xml><?xml version="1.0" encoding="utf-8"?>
<formControlPr xmlns="http://schemas.microsoft.com/office/spreadsheetml/2009/9/main" objectType="CheckBox" fmlaLink="$H$40" lockText="1" noThreeD="1"/>
</file>

<file path=xl/ctrlProps/ctrlProp9.xml><?xml version="1.0" encoding="utf-8"?>
<formControlPr xmlns="http://schemas.microsoft.com/office/spreadsheetml/2009/9/main" objectType="CheckBox" fmlaLink="$H$4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13335</xdr:colOff>
          <xdr:row>8</xdr:row>
          <xdr:rowOff>111760</xdr:rowOff>
        </xdr:from>
        <xdr:to xmlns:xdr="http://schemas.openxmlformats.org/drawingml/2006/spreadsheetDrawing">
          <xdr:col>4</xdr:col>
          <xdr:colOff>81915</xdr:colOff>
          <xdr:row>8</xdr:row>
          <xdr:rowOff>325120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76120" y="2694940"/>
              <a:ext cx="30670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6350</xdr:colOff>
          <xdr:row>9</xdr:row>
          <xdr:rowOff>111125</xdr:rowOff>
        </xdr:from>
        <xdr:to xmlns:xdr="http://schemas.openxmlformats.org/drawingml/2006/spreadsheetDrawing">
          <xdr:col>4</xdr:col>
          <xdr:colOff>76835</xdr:colOff>
          <xdr:row>10</xdr:row>
          <xdr:rowOff>30480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69135" y="3126105"/>
              <a:ext cx="30861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11430</xdr:colOff>
          <xdr:row>10</xdr:row>
          <xdr:rowOff>113665</xdr:rowOff>
        </xdr:from>
        <xdr:to xmlns:xdr="http://schemas.openxmlformats.org/drawingml/2006/spreadsheetDrawing">
          <xdr:col>4</xdr:col>
          <xdr:colOff>81915</xdr:colOff>
          <xdr:row>10</xdr:row>
          <xdr:rowOff>327025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74215" y="3418205"/>
              <a:ext cx="30861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10160</xdr:colOff>
          <xdr:row>11</xdr:row>
          <xdr:rowOff>111125</xdr:rowOff>
        </xdr:from>
        <xdr:to xmlns:xdr="http://schemas.openxmlformats.org/drawingml/2006/spreadsheetDrawing">
          <xdr:col>4</xdr:col>
          <xdr:colOff>80010</xdr:colOff>
          <xdr:row>12</xdr:row>
          <xdr:rowOff>30480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72945" y="3847465"/>
              <a:ext cx="30797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11430</xdr:colOff>
          <xdr:row>12</xdr:row>
          <xdr:rowOff>114935</xdr:rowOff>
        </xdr:from>
        <xdr:to xmlns:xdr="http://schemas.openxmlformats.org/drawingml/2006/spreadsheetDrawing">
          <xdr:col>4</xdr:col>
          <xdr:colOff>81915</xdr:colOff>
          <xdr:row>12</xdr:row>
          <xdr:rowOff>328295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74215" y="4140835"/>
              <a:ext cx="30861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5080</xdr:colOff>
          <xdr:row>9</xdr:row>
          <xdr:rowOff>105410</xdr:rowOff>
        </xdr:from>
        <xdr:to xmlns:xdr="http://schemas.openxmlformats.org/drawingml/2006/spreadsheetDrawing">
          <xdr:col>4</xdr:col>
          <xdr:colOff>151765</xdr:colOff>
          <xdr:row>10</xdr:row>
          <xdr:rowOff>25400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67865" y="3120390"/>
              <a:ext cx="384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13335</xdr:colOff>
          <xdr:row>10</xdr:row>
          <xdr:rowOff>111760</xdr:rowOff>
        </xdr:from>
        <xdr:to xmlns:xdr="http://schemas.openxmlformats.org/drawingml/2006/spreadsheetDrawing">
          <xdr:col>4</xdr:col>
          <xdr:colOff>81915</xdr:colOff>
          <xdr:row>10</xdr:row>
          <xdr:rowOff>325120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76120" y="3416300"/>
              <a:ext cx="30670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5080</xdr:colOff>
          <xdr:row>11</xdr:row>
          <xdr:rowOff>105410</xdr:rowOff>
        </xdr:from>
        <xdr:to xmlns:xdr="http://schemas.openxmlformats.org/drawingml/2006/spreadsheetDrawing">
          <xdr:col>4</xdr:col>
          <xdr:colOff>151765</xdr:colOff>
          <xdr:row>12</xdr:row>
          <xdr:rowOff>25400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67865" y="3841750"/>
              <a:ext cx="38481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13335</xdr:colOff>
          <xdr:row>12</xdr:row>
          <xdr:rowOff>111760</xdr:rowOff>
        </xdr:from>
        <xdr:to xmlns:xdr="http://schemas.openxmlformats.org/drawingml/2006/spreadsheetDrawing">
          <xdr:col>4</xdr:col>
          <xdr:colOff>81915</xdr:colOff>
          <xdr:row>12</xdr:row>
          <xdr:rowOff>325120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76120" y="4137660"/>
              <a:ext cx="30670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11430</xdr:colOff>
          <xdr:row>7</xdr:row>
          <xdr:rowOff>112395</xdr:rowOff>
        </xdr:from>
        <xdr:to xmlns:xdr="http://schemas.openxmlformats.org/drawingml/2006/spreadsheetDrawing">
          <xdr:col>4</xdr:col>
          <xdr:colOff>80010</xdr:colOff>
          <xdr:row>8</xdr:row>
          <xdr:rowOff>35560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74215" y="2406015"/>
              <a:ext cx="306705" cy="21272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O41"/>
  <sheetViews>
    <sheetView tabSelected="1" view="pageBreakPreview" zoomScale="85" zoomScaleNormal="85" zoomScaleSheetLayoutView="85" workbookViewId="0">
      <selection activeCell="L33" sqref="L33"/>
    </sheetView>
  </sheetViews>
  <sheetFormatPr defaultRowHeight="21.6" customHeight="1"/>
  <cols>
    <col min="1" max="1" width="1.5546875" style="1" customWidth="1"/>
    <col min="2" max="2" width="5.33203125" style="2" bestFit="1" customWidth="1"/>
    <col min="3" max="3" width="18.88671875" style="2" customWidth="1"/>
    <col min="4" max="4" width="3.125" style="1" customWidth="1"/>
    <col min="5" max="5" width="24.5" style="1" customWidth="1"/>
    <col min="6" max="6" width="16.88671875" style="2" customWidth="1"/>
    <col min="7" max="7" width="3.6640625" style="2" bestFit="1" customWidth="1"/>
    <col min="8" max="8" width="16.88671875" style="2" customWidth="1"/>
    <col min="9" max="9" width="6.875" style="2" bestFit="1" customWidth="1"/>
    <col min="10" max="10" width="16.88671875" style="2" customWidth="1"/>
    <col min="11" max="11" width="3.6640625" style="2" bestFit="1" customWidth="1"/>
    <col min="12" max="12" width="8.88671875" style="2" customWidth="1"/>
    <col min="13" max="13" width="8.6640625" style="2" customWidth="1"/>
    <col min="14" max="14" width="13.25" style="2" customWidth="1"/>
    <col min="15" max="15" width="3.6640625" style="1" bestFit="1" customWidth="1"/>
    <col min="16" max="16" width="1.5546875" style="1" customWidth="1"/>
    <col min="17" max="16384" width="8.88671875" style="1" customWidth="1"/>
  </cols>
  <sheetData>
    <row r="1" spans="2:15" ht="21.6" customHeight="1">
      <c r="B1" s="4" t="s">
        <v>35</v>
      </c>
    </row>
    <row r="2" spans="2:15" s="1" customFormat="1" ht="21.6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5" s="1" customFormat="1" ht="21.6" customHeight="1"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5" s="1" customFormat="1" ht="21.6" customHeight="1">
      <c r="B4" s="2" t="s">
        <v>37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s="1" customFormat="1" ht="21.6" customHeight="1">
      <c r="B5" s="2" t="s">
        <v>38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5" s="1" customFormat="1" ht="21.6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5" s="3" customFormat="1" ht="51" customHeight="1">
      <c r="B7" s="5" t="s">
        <v>22</v>
      </c>
      <c r="C7" s="11"/>
      <c r="D7" s="22" t="s">
        <v>39</v>
      </c>
      <c r="E7" s="25"/>
      <c r="F7" s="28" t="s">
        <v>9</v>
      </c>
      <c r="G7" s="34"/>
      <c r="H7" s="38" t="s">
        <v>14</v>
      </c>
      <c r="I7" s="38"/>
      <c r="J7" s="28" t="s">
        <v>12</v>
      </c>
      <c r="K7" s="34"/>
      <c r="L7" s="38" t="s">
        <v>7</v>
      </c>
      <c r="M7" s="28" t="s">
        <v>18</v>
      </c>
      <c r="N7" s="38"/>
      <c r="O7" s="61"/>
    </row>
    <row r="8" spans="2:15" ht="22.8" customHeight="1">
      <c r="B8" s="6" t="s">
        <v>15</v>
      </c>
      <c r="C8" s="12" t="s">
        <v>8</v>
      </c>
      <c r="D8" s="23"/>
      <c r="E8" s="26" t="s">
        <v>11</v>
      </c>
      <c r="F8" s="29"/>
      <c r="G8" s="35" t="s">
        <v>27</v>
      </c>
      <c r="H8" s="39"/>
      <c r="I8" s="11" t="s">
        <v>27</v>
      </c>
      <c r="J8" s="46">
        <f>(F8+H8)*1.1</f>
        <v>0</v>
      </c>
      <c r="K8" s="35" t="s">
        <v>27</v>
      </c>
      <c r="L8" s="50">
        <v>0.2</v>
      </c>
      <c r="M8" s="46">
        <f>IF(H37=TRUE,IF(ROUNDDOWN(J8*L8,-3)&lt;=50000,ROUNDDOWN(J8*L8,-3),50000),IF(ROUNDDOWN(J8*L8,-3)&lt;=40000,ROUNDDOWN(J8*L8,-3),40000))</f>
        <v>0</v>
      </c>
      <c r="N8" s="56"/>
      <c r="O8" s="62" t="s">
        <v>27</v>
      </c>
    </row>
    <row r="9" spans="2:15" ht="34" customHeight="1">
      <c r="B9" s="7"/>
      <c r="C9" s="13"/>
      <c r="D9" s="24" t="b">
        <v>0</v>
      </c>
      <c r="E9" s="27" t="s">
        <v>40</v>
      </c>
      <c r="F9" s="30"/>
      <c r="G9" s="36"/>
      <c r="H9" s="40"/>
      <c r="I9" s="43"/>
      <c r="J9" s="47"/>
      <c r="K9" s="36"/>
      <c r="L9" s="51"/>
      <c r="M9" s="53" t="s">
        <v>21</v>
      </c>
      <c r="N9" s="57"/>
      <c r="O9" s="63"/>
    </row>
    <row r="10" spans="2:15" ht="22.8" customHeight="1">
      <c r="B10" s="7"/>
      <c r="C10" s="12" t="s">
        <v>16</v>
      </c>
      <c r="D10" s="23"/>
      <c r="E10" s="26" t="s">
        <v>11</v>
      </c>
      <c r="F10" s="29"/>
      <c r="G10" s="35" t="s">
        <v>27</v>
      </c>
      <c r="H10" s="39"/>
      <c r="I10" s="11" t="s">
        <v>27</v>
      </c>
      <c r="J10" s="46">
        <f>(F10+H10)*1.1</f>
        <v>0</v>
      </c>
      <c r="K10" s="35" t="s">
        <v>27</v>
      </c>
      <c r="L10" s="50">
        <v>0.2</v>
      </c>
      <c r="M10" s="46">
        <f>IF(H39=TRUE,IF(ROUNDDOWN(J10*L10,-3)&lt;=50000,ROUNDDOWN(J10*L10,-3),50000),IF(ROUNDDOWN(J10*L10,-3)&lt;=40000,ROUNDDOWN(J10*L10,-3),40000))</f>
        <v>0</v>
      </c>
      <c r="N10" s="56"/>
      <c r="O10" s="62" t="s">
        <v>27</v>
      </c>
    </row>
    <row r="11" spans="2:15" ht="34" customHeight="1">
      <c r="B11" s="7"/>
      <c r="C11" s="13"/>
      <c r="D11" s="24" t="b">
        <v>0</v>
      </c>
      <c r="E11" s="27" t="s">
        <v>40</v>
      </c>
      <c r="F11" s="30"/>
      <c r="G11" s="36"/>
      <c r="H11" s="40"/>
      <c r="I11" s="43"/>
      <c r="J11" s="47"/>
      <c r="K11" s="36"/>
      <c r="L11" s="51"/>
      <c r="M11" s="53" t="s">
        <v>21</v>
      </c>
      <c r="N11" s="57"/>
      <c r="O11" s="63"/>
    </row>
    <row r="12" spans="2:15" ht="22.8" customHeight="1">
      <c r="B12" s="7"/>
      <c r="C12" s="14" t="s">
        <v>17</v>
      </c>
      <c r="D12" s="23"/>
      <c r="E12" s="26" t="s">
        <v>11</v>
      </c>
      <c r="F12" s="31"/>
      <c r="G12" s="37" t="s">
        <v>27</v>
      </c>
      <c r="H12" s="41"/>
      <c r="I12" s="44" t="s">
        <v>27</v>
      </c>
      <c r="J12" s="48">
        <f>(F12+H12)*1.1</f>
        <v>0</v>
      </c>
      <c r="K12" s="37" t="s">
        <v>27</v>
      </c>
      <c r="L12" s="52">
        <v>0.2</v>
      </c>
      <c r="M12" s="46">
        <f>IF(H41=TRUE,IF(ROUNDDOWN(J12*L12,-3)&lt;=50000,ROUNDDOWN(J12*L12,-3),50000),IF(ROUNDDOWN(J12*L12,-3)&lt;=40000,ROUNDDOWN(J12*L12,-3),40000))</f>
        <v>0</v>
      </c>
      <c r="N12" s="56"/>
      <c r="O12" s="64" t="s">
        <v>27</v>
      </c>
    </row>
    <row r="13" spans="2:15" ht="34" customHeight="1">
      <c r="B13" s="7"/>
      <c r="C13" s="13"/>
      <c r="D13" s="24" t="b">
        <v>0</v>
      </c>
      <c r="E13" s="27" t="s">
        <v>40</v>
      </c>
      <c r="F13" s="30"/>
      <c r="G13" s="36"/>
      <c r="H13" s="40"/>
      <c r="I13" s="43"/>
      <c r="J13" s="47"/>
      <c r="K13" s="36"/>
      <c r="L13" s="51"/>
      <c r="M13" s="53" t="s">
        <v>21</v>
      </c>
      <c r="N13" s="57"/>
      <c r="O13" s="63"/>
    </row>
    <row r="14" spans="2:15" ht="22.8" customHeight="1">
      <c r="B14" s="7"/>
      <c r="C14" s="15" t="s">
        <v>10</v>
      </c>
      <c r="D14" s="15"/>
      <c r="E14" s="15"/>
      <c r="F14" s="15"/>
      <c r="G14" s="15"/>
      <c r="H14" s="15"/>
      <c r="I14" s="15"/>
      <c r="J14" s="15"/>
      <c r="K14" s="15"/>
      <c r="L14" s="15"/>
      <c r="M14" s="48">
        <f>IF(SUM(M8,M10,M12)&lt;=100000,SUM(M8,M10,M12),100000)</f>
        <v>0</v>
      </c>
      <c r="N14" s="58"/>
      <c r="O14" s="64" t="s">
        <v>27</v>
      </c>
    </row>
    <row r="15" spans="2:15" ht="12" customHeight="1">
      <c r="B15" s="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54" t="s">
        <v>23</v>
      </c>
      <c r="N15" s="57"/>
      <c r="O15" s="63"/>
    </row>
    <row r="16" spans="2:15" ht="22.8" customHeight="1">
      <c r="B16" s="9" t="s">
        <v>0</v>
      </c>
      <c r="C16" s="17" t="s">
        <v>19</v>
      </c>
      <c r="D16" s="17"/>
      <c r="E16" s="17"/>
      <c r="F16" s="29"/>
      <c r="G16" s="35" t="s">
        <v>27</v>
      </c>
      <c r="H16" s="41"/>
      <c r="I16" s="44" t="s">
        <v>27</v>
      </c>
      <c r="J16" s="46">
        <f>(F16+H16)*1.1</f>
        <v>0</v>
      </c>
      <c r="K16" s="35" t="s">
        <v>27</v>
      </c>
      <c r="L16" s="52">
        <v>0.33333333333333331</v>
      </c>
      <c r="M16" s="48">
        <f>IF(ROUNDDOWN(J16*L16,-3)&lt;=500000,ROUNDDOWN(J16*L16,-3),500000)</f>
        <v>0</v>
      </c>
      <c r="N16" s="58"/>
      <c r="O16" s="64" t="s">
        <v>27</v>
      </c>
    </row>
    <row r="17" spans="2:15" ht="12" customHeight="1">
      <c r="B17" s="9"/>
      <c r="C17" s="17"/>
      <c r="D17" s="17"/>
      <c r="E17" s="17"/>
      <c r="F17" s="31"/>
      <c r="G17" s="37"/>
      <c r="H17" s="41"/>
      <c r="I17" s="44"/>
      <c r="J17" s="48"/>
      <c r="K17" s="37"/>
      <c r="L17" s="52"/>
      <c r="M17" s="55" t="s">
        <v>25</v>
      </c>
      <c r="N17" s="59"/>
      <c r="O17" s="65"/>
    </row>
    <row r="18" spans="2:15" ht="22.8" customHeight="1">
      <c r="B18" s="9"/>
      <c r="C18" s="12" t="s">
        <v>6</v>
      </c>
      <c r="D18" s="12"/>
      <c r="E18" s="12"/>
      <c r="F18" s="29"/>
      <c r="G18" s="35" t="s">
        <v>27</v>
      </c>
      <c r="H18" s="39"/>
      <c r="I18" s="11" t="s">
        <v>27</v>
      </c>
      <c r="J18" s="46">
        <f>(F18+H18)*1.1</f>
        <v>0</v>
      </c>
      <c r="K18" s="35" t="s">
        <v>27</v>
      </c>
      <c r="L18" s="50">
        <v>0.33333333333333331</v>
      </c>
      <c r="M18" s="46">
        <f>IF(ROUNDDOWN(J18*L18,-3)&lt;=300000,ROUNDDOWN(J18*L18,-3),300000)</f>
        <v>0</v>
      </c>
      <c r="N18" s="56"/>
      <c r="O18" s="62" t="s">
        <v>27</v>
      </c>
    </row>
    <row r="19" spans="2:15" ht="12" customHeight="1">
      <c r="B19" s="9"/>
      <c r="C19" s="14"/>
      <c r="D19" s="14"/>
      <c r="E19" s="14"/>
      <c r="F19" s="31"/>
      <c r="G19" s="37"/>
      <c r="H19" s="41"/>
      <c r="I19" s="44"/>
      <c r="J19" s="48"/>
      <c r="K19" s="37"/>
      <c r="L19" s="52"/>
      <c r="M19" s="55" t="s">
        <v>26</v>
      </c>
      <c r="N19" s="59"/>
      <c r="O19" s="65"/>
    </row>
    <row r="20" spans="2:15" ht="33.6" customHeight="1">
      <c r="B20" s="10" t="s">
        <v>24</v>
      </c>
      <c r="C20" s="18"/>
      <c r="D20" s="18"/>
      <c r="E20" s="18"/>
      <c r="F20" s="18"/>
      <c r="G20" s="18"/>
      <c r="H20" s="18"/>
      <c r="I20" s="45"/>
      <c r="J20" s="49">
        <f>M14+M16+M18</f>
        <v>0</v>
      </c>
      <c r="K20" s="49"/>
      <c r="L20" s="49"/>
      <c r="M20" s="49"/>
      <c r="N20" s="60" t="s">
        <v>28</v>
      </c>
      <c r="O20" s="66"/>
    </row>
    <row r="22" spans="2:15" ht="19.2" customHeight="1">
      <c r="C22" s="2" t="s">
        <v>29</v>
      </c>
    </row>
    <row r="23" spans="2:15" ht="19.2" customHeight="1">
      <c r="C23" s="2" t="s">
        <v>13</v>
      </c>
    </row>
    <row r="24" spans="2:15" ht="19.2" customHeight="1"/>
    <row r="25" spans="2:15" ht="19.2" customHeight="1"/>
    <row r="26" spans="2:15" ht="21.6" customHeight="1">
      <c r="C26" s="2" t="s">
        <v>5</v>
      </c>
    </row>
    <row r="27" spans="2:15" ht="21.6" customHeight="1">
      <c r="C27" s="19" t="s">
        <v>3</v>
      </c>
      <c r="D27" s="19"/>
      <c r="E27" s="19"/>
      <c r="F27" s="32">
        <v>315400</v>
      </c>
    </row>
    <row r="28" spans="2:15" ht="21.6" customHeight="1">
      <c r="C28" s="19" t="s">
        <v>32</v>
      </c>
      <c r="D28" s="19"/>
      <c r="E28" s="19"/>
      <c r="F28" s="32">
        <v>213000</v>
      </c>
    </row>
    <row r="29" spans="2:15" ht="21.6" customHeight="1">
      <c r="C29" s="19" t="s">
        <v>33</v>
      </c>
      <c r="D29" s="19"/>
      <c r="E29" s="19"/>
      <c r="F29" s="32">
        <v>543000</v>
      </c>
    </row>
    <row r="30" spans="2:15" ht="21.6" customHeight="1">
      <c r="C30" s="19" t="s">
        <v>20</v>
      </c>
      <c r="D30" s="19"/>
      <c r="E30" s="19"/>
      <c r="F30" s="32">
        <v>258700</v>
      </c>
    </row>
    <row r="31" spans="2:15" ht="21.6" customHeight="1">
      <c r="C31" s="19" t="s">
        <v>4</v>
      </c>
      <c r="D31" s="19"/>
      <c r="E31" s="19"/>
      <c r="F31" s="32">
        <v>300000</v>
      </c>
    </row>
    <row r="32" spans="2:15" ht="21.6" customHeight="1">
      <c r="C32" s="20" t="s">
        <v>2</v>
      </c>
      <c r="D32" s="20"/>
      <c r="E32" s="20"/>
      <c r="F32" s="32">
        <f>SUM(F27:F31)</f>
        <v>1630100</v>
      </c>
    </row>
    <row r="33" spans="3:10" ht="21.6" customHeight="1">
      <c r="C33" s="19" t="s">
        <v>31</v>
      </c>
      <c r="D33" s="19"/>
      <c r="E33" s="19"/>
      <c r="F33" s="32">
        <v>-30100</v>
      </c>
    </row>
    <row r="34" spans="3:10" ht="21.6" customHeight="1">
      <c r="C34" s="19" t="s">
        <v>30</v>
      </c>
      <c r="D34" s="19"/>
      <c r="E34" s="19"/>
      <c r="F34" s="32">
        <f>(F32+F33)*0.1</f>
        <v>160000</v>
      </c>
    </row>
    <row r="35" spans="3:10" ht="21.6" customHeight="1">
      <c r="C35" s="21" t="s">
        <v>34</v>
      </c>
      <c r="D35" s="21"/>
      <c r="E35" s="21"/>
      <c r="F35" s="33">
        <f>F32+F33+F34</f>
        <v>1760000</v>
      </c>
    </row>
    <row r="36" spans="3:10" ht="21.6" hidden="1" customHeight="1">
      <c r="H36" s="42" t="b">
        <v>0</v>
      </c>
    </row>
    <row r="37" spans="3:10" ht="21.6" hidden="1" customHeight="1">
      <c r="H37" s="42" t="b">
        <v>0</v>
      </c>
    </row>
    <row r="38" spans="3:10" ht="21.6" hidden="1" customHeight="1">
      <c r="H38" s="42" t="b">
        <v>0</v>
      </c>
      <c r="J38" s="2" t="str">
        <f>IF(I38=1,"成功","")</f>
        <v/>
      </c>
    </row>
    <row r="39" spans="3:10" ht="21.6" hidden="1" customHeight="1">
      <c r="H39" s="42" t="b">
        <v>0</v>
      </c>
    </row>
    <row r="40" spans="3:10" ht="21.6" hidden="1" customHeight="1">
      <c r="H40" s="42" t="b">
        <v>0</v>
      </c>
    </row>
    <row r="41" spans="3:10" ht="21.6" hidden="1" customHeight="1">
      <c r="H41" s="42" t="b">
        <v>0</v>
      </c>
    </row>
  </sheetData>
  <sheetProtection password="8C0D" sheet="1" objects="1" scenarios="1"/>
  <mergeCells count="64">
    <mergeCell ref="B7:C7"/>
    <mergeCell ref="D7:E7"/>
    <mergeCell ref="F7:G7"/>
    <mergeCell ref="H7:I7"/>
    <mergeCell ref="J7:K7"/>
    <mergeCell ref="M7:O7"/>
    <mergeCell ref="M8:N8"/>
    <mergeCell ref="M9:O9"/>
    <mergeCell ref="M10:N10"/>
    <mergeCell ref="M11:O11"/>
    <mergeCell ref="M12:N12"/>
    <mergeCell ref="M13:O13"/>
    <mergeCell ref="M14:N14"/>
    <mergeCell ref="M15:O15"/>
    <mergeCell ref="M16:N16"/>
    <mergeCell ref="M17:O17"/>
    <mergeCell ref="M18:N18"/>
    <mergeCell ref="M19:O19"/>
    <mergeCell ref="B20:I20"/>
    <mergeCell ref="J20:M20"/>
    <mergeCell ref="N20:O20"/>
    <mergeCell ref="C8:C9"/>
    <mergeCell ref="F8:F9"/>
    <mergeCell ref="G8:G9"/>
    <mergeCell ref="H8:H9"/>
    <mergeCell ref="I8:I9"/>
    <mergeCell ref="J8:J9"/>
    <mergeCell ref="K8:K9"/>
    <mergeCell ref="L8:L9"/>
    <mergeCell ref="C10:C11"/>
    <mergeCell ref="F10:F11"/>
    <mergeCell ref="G10:G11"/>
    <mergeCell ref="H10:H11"/>
    <mergeCell ref="I10:I11"/>
    <mergeCell ref="J10:J11"/>
    <mergeCell ref="K10:K11"/>
    <mergeCell ref="L10:L11"/>
    <mergeCell ref="C12:C13"/>
    <mergeCell ref="F12:F13"/>
    <mergeCell ref="G12:G13"/>
    <mergeCell ref="H12:H13"/>
    <mergeCell ref="I12:I13"/>
    <mergeCell ref="J12:J13"/>
    <mergeCell ref="K12:K13"/>
    <mergeCell ref="L12:L13"/>
    <mergeCell ref="C14:L15"/>
    <mergeCell ref="B16:B19"/>
    <mergeCell ref="C16:C17"/>
    <mergeCell ref="F16:F17"/>
    <mergeCell ref="G16:G17"/>
    <mergeCell ref="H16:H17"/>
    <mergeCell ref="I16:I17"/>
    <mergeCell ref="J16:J17"/>
    <mergeCell ref="K16:K17"/>
    <mergeCell ref="L16:L17"/>
    <mergeCell ref="C18:C19"/>
    <mergeCell ref="F18:F19"/>
    <mergeCell ref="G18:G19"/>
    <mergeCell ref="H18:H19"/>
    <mergeCell ref="I18:I19"/>
    <mergeCell ref="J18:J19"/>
    <mergeCell ref="K18:K19"/>
    <mergeCell ref="L18:L19"/>
    <mergeCell ref="B8:B15"/>
  </mergeCells>
  <phoneticPr fontId="5" type="Hiragana"/>
  <pageMargins left="0.23622047244094488" right="0.23622047244094488" top="0.74803149606299213" bottom="0.74803149606299213" header="0.31496062992125984" footer="0.31496062992125984"/>
  <pageSetup paperSize="9" scale="65" fitToWidth="1" fitToHeight="0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7" r:id="rId4" name="チェック 3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13335</xdr:colOff>
                    <xdr:row>8</xdr:row>
                    <xdr:rowOff>111760</xdr:rowOff>
                  </from>
                  <to xmlns:xdr="http://schemas.openxmlformats.org/drawingml/2006/spreadsheetDrawing">
                    <xdr:col>4</xdr:col>
                    <xdr:colOff>81915</xdr:colOff>
                    <xdr:row>8</xdr:row>
                    <xdr:rowOff>325120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5" name="チェック 4">
              <controlPr defaultSize="0" autoPict="0">
                <anchor moveWithCells="1">
                  <from xmlns:xdr="http://schemas.openxmlformats.org/drawingml/2006/spreadsheetDrawing">
                    <xdr:col>3</xdr:col>
                    <xdr:colOff>6350</xdr:colOff>
                    <xdr:row>9</xdr:row>
                    <xdr:rowOff>111125</xdr:rowOff>
                  </from>
                  <to xmlns:xdr="http://schemas.openxmlformats.org/drawingml/2006/spreadsheetDrawing">
                    <xdr:col>4</xdr:col>
                    <xdr:colOff>76835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6" name="チェック 5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11430</xdr:colOff>
                    <xdr:row>10</xdr:row>
                    <xdr:rowOff>113665</xdr:rowOff>
                  </from>
                  <to xmlns:xdr="http://schemas.openxmlformats.org/drawingml/2006/spreadsheetDrawing">
                    <xdr:col>4</xdr:col>
                    <xdr:colOff>81915</xdr:colOff>
                    <xdr:row>10</xdr:row>
                    <xdr:rowOff>327025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7" name="チェック 6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10160</xdr:colOff>
                    <xdr:row>11</xdr:row>
                    <xdr:rowOff>111125</xdr:rowOff>
                  </from>
                  <to xmlns:xdr="http://schemas.openxmlformats.org/drawingml/2006/spreadsheetDrawing">
                    <xdr:col>4</xdr:col>
                    <xdr:colOff>80010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8" name="チェック 7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11430</xdr:colOff>
                    <xdr:row>12</xdr:row>
                    <xdr:rowOff>114935</xdr:rowOff>
                  </from>
                  <to xmlns:xdr="http://schemas.openxmlformats.org/drawingml/2006/spreadsheetDrawing">
                    <xdr:col>4</xdr:col>
                    <xdr:colOff>81915</xdr:colOff>
                    <xdr:row>12</xdr:row>
                    <xdr:rowOff>328295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9" name="チェック 8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5080</xdr:colOff>
                    <xdr:row>9</xdr:row>
                    <xdr:rowOff>105410</xdr:rowOff>
                  </from>
                  <to xmlns:xdr="http://schemas.openxmlformats.org/drawingml/2006/spreadsheetDrawing">
                    <xdr:col>4</xdr:col>
                    <xdr:colOff>151765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0" name="チェック 9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13335</xdr:colOff>
                    <xdr:row>10</xdr:row>
                    <xdr:rowOff>111760</xdr:rowOff>
                  </from>
                  <to xmlns:xdr="http://schemas.openxmlformats.org/drawingml/2006/spreadsheetDrawing">
                    <xdr:col>4</xdr:col>
                    <xdr:colOff>81915</xdr:colOff>
                    <xdr:row>10</xdr:row>
                    <xdr:rowOff>325120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1" name="チェック 10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5080</xdr:colOff>
                    <xdr:row>11</xdr:row>
                    <xdr:rowOff>105410</xdr:rowOff>
                  </from>
                  <to xmlns:xdr="http://schemas.openxmlformats.org/drawingml/2006/spreadsheetDrawing">
                    <xdr:col>4</xdr:col>
                    <xdr:colOff>151765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2" name="チェック 11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13335</xdr:colOff>
                    <xdr:row>12</xdr:row>
                    <xdr:rowOff>111760</xdr:rowOff>
                  </from>
                  <to xmlns:xdr="http://schemas.openxmlformats.org/drawingml/2006/spreadsheetDrawing">
                    <xdr:col>4</xdr:col>
                    <xdr:colOff>81915</xdr:colOff>
                    <xdr:row>12</xdr:row>
                    <xdr:rowOff>325120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3" name="チェック 12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11430</xdr:colOff>
                    <xdr:row>7</xdr:row>
                    <xdr:rowOff>112395</xdr:rowOff>
                  </from>
                  <to xmlns:xdr="http://schemas.openxmlformats.org/drawingml/2006/spreadsheetDrawing">
                    <xdr:col>4</xdr:col>
                    <xdr:colOff>80010</xdr:colOff>
                    <xdr:row>8</xdr:row>
                    <xdr:rowOff>35560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補助金交付申請予定額算定シート </vt:lpstr>
    </vt:vector>
  </TitlesOfParts>
  <Company>福岡県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福岡県</dc:creator>
  <cp:lastModifiedBy>井上 翔海</cp:lastModifiedBy>
  <dcterms:created xsi:type="dcterms:W3CDTF">2022-05-22T16:38:50Z</dcterms:created>
  <dcterms:modified xsi:type="dcterms:W3CDTF">2025-04-04T07:45:32Z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2025-04-04T07:45:32Z</vt:filetime>
  </property>
</Properties>
</file>