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財政Ｇからの転送（照会・通知等）\H29\1月\H30.1.29 経営比較分析表の分析等について\報告用\"/>
    </mc:Choice>
  </mc:AlternateContent>
  <workbookProtection workbookPassword="B319" lockStructure="1"/>
  <bookViews>
    <workbookView xWindow="240" yWindow="60" windowWidth="14940" windowHeight="7875"/>
  </bookViews>
  <sheets>
    <sheet name="法非適用_水道事業" sheetId="4" r:id="rId1"/>
    <sheet name="データ" sheetId="5" state="hidden" r:id="rId2"/>
  </sheets>
  <calcPr calcId="152511" calcMode="manual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AL10" i="4" s="1"/>
  <c r="T6" i="5"/>
  <c r="S6" i="5"/>
  <c r="R6" i="5"/>
  <c r="Q6" i="5"/>
  <c r="P6" i="5"/>
  <c r="O6" i="5"/>
  <c r="N6" i="5"/>
  <c r="B10" i="4" s="1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L85" i="4"/>
  <c r="K85" i="4"/>
  <c r="J85" i="4"/>
  <c r="I85" i="4"/>
  <c r="E85" i="4"/>
  <c r="AT10" i="4"/>
  <c r="W10" i="4"/>
  <c r="P10" i="4"/>
  <c r="I10" i="4"/>
  <c r="BB8" i="4"/>
  <c r="AT8" i="4"/>
  <c r="AL8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<sst xmlns="http://schemas.openxmlformats.org/spreadsheetml/2006/main" count="237" uniqueCount="124">
  <si>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</si>
  <si>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</si>
  <si>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</si>
  <si>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</si>
  <si>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</si>
  <si>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2">
      <t>カンリ</t>
    </rPh>
    <rPh sb="2" eb="3">
      <t>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</si>
  <si>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</si>
  <si>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</si>
  <si>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</si>
  <si>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</si>
  <si>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</si>
  <si>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</si>
  <si>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</si>
  <si>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</si>
  <si>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</si>
  <si>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</si>
  <si>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現在給水人口(人)</t>
    <phoneticPr fontId="7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</si>
  <si>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7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</si>
  <si>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</si>
  <si>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</si>
  <si>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</si>
  <si>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</si>
  <si>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</si>
  <si>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</si>
  <si>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</si>
  <si>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</si>
  <si>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</si>
  <si>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</si>
  <si>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</si>
  <si>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</si>
  <si>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</si>
  <si>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</si>
  <si>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</si>
  <si>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</si>
  <si>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</si>
  <si>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</si>
  <si>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</si>
  <si>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</si>
  <si>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「管路の経年化の状況」</t>
    <rPh sb="1" eb="3">
      <t>カンロ</t>
    </rPh>
    <rPh sb="4" eb="7">
      <t>ケイネンカ</t>
    </rPh>
    <rPh sb="8" eb="10">
      <t>ジョウキョウ</t>
    </rPh>
    <phoneticPr fontId="7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</si>
  <si>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7"/>
  </si>
  <si>
    <t>※　平成24年度から平成25年度における各指標の類似団体平均値は、当時の事業数を基に算出していますが、管路更新率については、平成26年度の事業数を基に類似団体平均値を算出しています。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カンロ</t>
    </rPh>
    <rPh sb="53" eb="55">
      <t>コウシン</t>
    </rPh>
    <rPh sb="55" eb="56">
      <t>リツ</t>
    </rPh>
    <rPh sb="62" eb="64">
      <t>ヘイセイ</t>
    </rPh>
    <rPh sb="66" eb="68">
      <t>ネンド</t>
    </rPh>
    <rPh sb="69" eb="71">
      <t>ジギョウ</t>
    </rPh>
    <rPh sb="71" eb="72">
      <t>スウ</t>
    </rPh>
    <rPh sb="73" eb="74">
      <t>モト</t>
    </rPh>
    <rPh sb="75" eb="77">
      <t>ルイジ</t>
    </rPh>
    <rPh sb="77" eb="79">
      <t>ダンタイ</t>
    </rPh>
    <rPh sb="79" eb="81">
      <t>ヘイキン</t>
    </rPh>
    <rPh sb="81" eb="82">
      <t>アタイ</t>
    </rPh>
    <rPh sb="83" eb="85">
      <t>サンシュツ</t>
    </rPh>
    <phoneticPr fontId="3"/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</si>
  <si>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</si>
  <si>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</si>
  <si>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</si>
  <si>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</si>
  <si>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</si>
  <si>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</si>
  <si>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</si>
  <si>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</si>
  <si>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</si>
  <si>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</si>
  <si>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</si>
  <si>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</si>
  <si>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</si>
  <si>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-</t>
    <phoneticPr fontId="7"/>
  </si>
  <si>
    <t>水道事業(法非適用)</t>
    <rPh sb="0" eb="2">
      <t>スイドウ</t>
    </rPh>
    <rPh sb="2" eb="4">
      <t>ジギョウ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</si>
  <si>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</si>
  <si>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</si>
  <si>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</si>
  <si>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</si>
  <si>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</si>
  <si>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</si>
  <si>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</si>
  <si>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</si>
  <si>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</si>
  <si>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</si>
  <si>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</si>
  <si>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</si>
  <si>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</si>
  <si>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</si>
  <si>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</si>
  <si>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7"/>
  </si>
  <si>
    <t>⑤料金回収率(％)</t>
    <rPh sb="1" eb="3">
      <t>リョウキン</t>
    </rPh>
    <rPh sb="3" eb="5">
      <t>カイシュウ</t>
    </rPh>
    <rPh sb="5" eb="6">
      <t>リツ</t>
    </rPh>
    <phoneticPr fontId="7"/>
  </si>
  <si>
    <t>⑥給水原価(円)</t>
    <rPh sb="1" eb="3">
      <t>キュウスイ</t>
    </rPh>
    <rPh sb="3" eb="5">
      <t>ゲンカ</t>
    </rPh>
    <rPh sb="6" eb="7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</si>
  <si>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</si>
  <si>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⑧有収率(％)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</si>
  <si>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</si>
  <si>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②管路経年化率(％)</t>
    <rPh sb="1" eb="3">
      <t>カンロ</t>
    </rPh>
    <rPh sb="3" eb="6">
      <t>ケイネンカ</t>
    </rPh>
    <rPh sb="6" eb="7">
      <t>リツ</t>
    </rPh>
    <phoneticPr fontId="7"/>
  </si>
  <si>
    <t>③管路更新率(％)</t>
    <rPh sb="1" eb="3">
      <t>カンロ</t>
    </rPh>
    <rPh sb="3" eb="5">
      <t>コウシン</t>
    </rPh>
    <rPh sb="5" eb="6">
      <t>リツ</t>
    </rPh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</si>
  <si>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</si>
  <si>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</si>
  <si>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</si>
  <si>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</si>
  <si>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</si>
  <si>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</si>
  <si>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管理者の情報</t>
    <rPh sb="0" eb="3">
      <t>カンリシャ</t>
    </rPh>
    <rPh sb="4" eb="6">
      <t>ジョウホウ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</si>
  <si>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</si>
  <si>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</si>
  <si>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</si>
  <si>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</si>
  <si>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</si>
  <si>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</si>
  <si>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</si>
  <si>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給水人口</t>
  </si>
  <si>
    <t>給水区域面積</t>
  </si>
  <si>
    <t>給水人口密度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</si>
  <si>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</si>
  <si>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</si>
  <si>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</si>
  <si>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</si>
  <si>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</si>
  <si>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</si>
  <si>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</si>
  <si>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</si>
  <si>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</si>
  <si>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</si>
  <si>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</si>
  <si>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</si>
  <si>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北海道　登別市</t>
  </si>
  <si>
    <t>法非適用</t>
  </si>
  <si>
    <t>水道事業</t>
  </si>
  <si>
    <t>簡易水道事業</t>
  </si>
  <si>
    <t>D4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</si>
  <si>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</si>
  <si>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</si>
  <si>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</si>
  <si>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</si>
  <si>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</si>
  <si>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</si>
  <si>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</si>
  <si>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非設置</t>
    <rPh sb="0" eb="1">
      <t>ヒ</t>
    </rPh>
    <rPh sb="1" eb="3">
      <t>セッチ</t>
    </rPh>
    <phoneticPr fontId="4"/>
  </si>
  <si>
    <t xml:space="preserve">③管路更新率
類似団体と比較すると低い状態であることから、施設整備のあり方を検討した経営戦略により、老朽管の配水管工事を進め、改善を図る必要がある。
</t>
    <rPh sb="1" eb="3">
      <t>カンロ</t>
    </rPh>
    <rPh sb="3" eb="5">
      <t>コウシン</t>
    </rPh>
    <rPh sb="5" eb="6">
      <t>リツ</t>
    </rPh>
    <rPh sb="7" eb="9">
      <t>ルイジ</t>
    </rPh>
    <rPh sb="9" eb="11">
      <t>ダンタイ</t>
    </rPh>
    <rPh sb="12" eb="14">
      <t>ヒカク</t>
    </rPh>
    <rPh sb="17" eb="18">
      <t>ヒク</t>
    </rPh>
    <rPh sb="19" eb="21">
      <t>ジョウタイ</t>
    </rPh>
    <rPh sb="29" eb="31">
      <t>シセツ</t>
    </rPh>
    <rPh sb="31" eb="33">
      <t>セイビ</t>
    </rPh>
    <rPh sb="36" eb="37">
      <t>カタ</t>
    </rPh>
    <rPh sb="38" eb="40">
      <t>ケントウ</t>
    </rPh>
    <rPh sb="42" eb="44">
      <t>ケイエイ</t>
    </rPh>
    <rPh sb="44" eb="46">
      <t>センリャク</t>
    </rPh>
    <rPh sb="50" eb="52">
      <t>ロウキュウ</t>
    </rPh>
    <rPh sb="52" eb="53">
      <t>カン</t>
    </rPh>
    <rPh sb="54" eb="57">
      <t>ハイスイカン</t>
    </rPh>
    <rPh sb="57" eb="59">
      <t>コウジ</t>
    </rPh>
    <rPh sb="60" eb="61">
      <t>スス</t>
    </rPh>
    <rPh sb="63" eb="65">
      <t>カイゼン</t>
    </rPh>
    <rPh sb="66" eb="67">
      <t>ハカ</t>
    </rPh>
    <rPh sb="68" eb="70">
      <t>ヒツヨウ</t>
    </rPh>
    <phoneticPr fontId="7"/>
  </si>
  <si>
    <t>　現時点では料金収入のほか、一般会計からの繰入金等により経営を行っているが、今後老朽施設の更新等の工事が控えていることから、中長期的な計画を策定し、企業会計移行作業中に明らかになる資産価値等をふまえ、料金の見直し等を行い、安定した経営に努めていかなければならないと考えている。</t>
    <rPh sb="1" eb="4">
      <t>ゲンジテン</t>
    </rPh>
    <rPh sb="6" eb="8">
      <t>リョウキン</t>
    </rPh>
    <rPh sb="8" eb="10">
      <t>シュウニュウ</t>
    </rPh>
    <rPh sb="14" eb="16">
      <t>イッパン</t>
    </rPh>
    <rPh sb="16" eb="18">
      <t>カイケイ</t>
    </rPh>
    <rPh sb="21" eb="23">
      <t>クリイレ</t>
    </rPh>
    <rPh sb="23" eb="24">
      <t>キン</t>
    </rPh>
    <rPh sb="24" eb="25">
      <t>トウ</t>
    </rPh>
    <rPh sb="28" eb="30">
      <t>ケイエイ</t>
    </rPh>
    <rPh sb="31" eb="32">
      <t>オコナ</t>
    </rPh>
    <rPh sb="38" eb="40">
      <t>コンゴ</t>
    </rPh>
    <rPh sb="40" eb="42">
      <t>ロウキュウ</t>
    </rPh>
    <rPh sb="42" eb="44">
      <t>シセツ</t>
    </rPh>
    <rPh sb="45" eb="47">
      <t>コウシン</t>
    </rPh>
    <rPh sb="47" eb="48">
      <t>トウ</t>
    </rPh>
    <rPh sb="49" eb="51">
      <t>コウジ</t>
    </rPh>
    <rPh sb="52" eb="53">
      <t>ヒカ</t>
    </rPh>
    <rPh sb="62" eb="65">
      <t>チュウチョウキ</t>
    </rPh>
    <rPh sb="65" eb="66">
      <t>テキ</t>
    </rPh>
    <rPh sb="67" eb="69">
      <t>ケイカク</t>
    </rPh>
    <rPh sb="70" eb="72">
      <t>サクテイ</t>
    </rPh>
    <rPh sb="74" eb="76">
      <t>キギョウ</t>
    </rPh>
    <rPh sb="76" eb="78">
      <t>カイケイ</t>
    </rPh>
    <rPh sb="78" eb="80">
      <t>イコウ</t>
    </rPh>
    <rPh sb="80" eb="82">
      <t>サギョウ</t>
    </rPh>
    <rPh sb="82" eb="83">
      <t>チュウ</t>
    </rPh>
    <rPh sb="84" eb="85">
      <t>アキ</t>
    </rPh>
    <rPh sb="90" eb="92">
      <t>シサン</t>
    </rPh>
    <rPh sb="92" eb="94">
      <t>カチ</t>
    </rPh>
    <rPh sb="94" eb="95">
      <t>トウ</t>
    </rPh>
    <rPh sb="100" eb="102">
      <t>リョウキン</t>
    </rPh>
    <rPh sb="103" eb="105">
      <t>ミナオ</t>
    </rPh>
    <rPh sb="106" eb="107">
      <t>トウ</t>
    </rPh>
    <rPh sb="108" eb="109">
      <t>オコナ</t>
    </rPh>
    <rPh sb="111" eb="113">
      <t>アンテイ</t>
    </rPh>
    <rPh sb="115" eb="117">
      <t>ケイエイ</t>
    </rPh>
    <rPh sb="118" eb="119">
      <t>ツト</t>
    </rPh>
    <rPh sb="132" eb="133">
      <t>カンガ</t>
    </rPh>
    <phoneticPr fontId="7"/>
  </si>
  <si>
    <r>
      <t>①収益的収支比率
類似団体と比較すると高い状態だが、100％を下回っており料金収入だけでは、必要な財源を確保することが出来ていないので、一般会計からの繰入金等により対応している状況である。
④企業債残高対給水収益比率
類似団体と比較すると低い状態だが、ここ数年右肩上がりに増えており、今後も更新を先延ばしにしている施設等が多くあり、増加して</t>
    </r>
    <r>
      <rPr>
        <sz val="11"/>
        <rFont val="ＭＳ ゴシック"/>
        <family val="3"/>
        <charset val="128"/>
      </rPr>
      <t>い</t>
    </r>
    <r>
      <rPr>
        <sz val="11"/>
        <color theme="1"/>
        <rFont val="ＭＳ ゴシック"/>
        <family val="3"/>
        <charset val="128"/>
      </rPr>
      <t xml:space="preserve">くものと考えられる。
⑤料金回収率・⑥給水原価
類似団体と比較すると、給水原価は安く、料金回収率は高いものの、営農用水という特殊事情から始ま
った経緯もあり、料金が低く設定されているために
１００％とはなっていない。
⑦施設利用率
類似団体と比較すると高い状態であり、効率よく運営されている。
⑧有収率
類似団体と比較すると低い状態であり、老朽管の更新や適正な維持管理により、漏水防止対策等が必要である。
</t>
    </r>
    <rPh sb="1" eb="4">
      <t>シュウエキテキ</t>
    </rPh>
    <rPh sb="4" eb="6">
      <t>シュウシ</t>
    </rPh>
    <rPh sb="6" eb="8">
      <t>ヒリツ</t>
    </rPh>
    <rPh sb="9" eb="11">
      <t>ルイジ</t>
    </rPh>
    <rPh sb="11" eb="13">
      <t>ダンタイ</t>
    </rPh>
    <rPh sb="14" eb="16">
      <t>ヒカク</t>
    </rPh>
    <rPh sb="19" eb="20">
      <t>タカ</t>
    </rPh>
    <rPh sb="21" eb="23">
      <t>ジョウタイ</t>
    </rPh>
    <rPh sb="31" eb="33">
      <t>シタマワ</t>
    </rPh>
    <rPh sb="37" eb="39">
      <t>リョウキン</t>
    </rPh>
    <rPh sb="39" eb="41">
      <t>シュウニュウ</t>
    </rPh>
    <rPh sb="46" eb="48">
      <t>ヒツヨウ</t>
    </rPh>
    <rPh sb="49" eb="51">
      <t>ザイゲン</t>
    </rPh>
    <rPh sb="52" eb="54">
      <t>カクホ</t>
    </rPh>
    <rPh sb="59" eb="61">
      <t>デキ</t>
    </rPh>
    <rPh sb="68" eb="70">
      <t>イッパン</t>
    </rPh>
    <rPh sb="70" eb="72">
      <t>カイケイ</t>
    </rPh>
    <rPh sb="75" eb="77">
      <t>クリイレ</t>
    </rPh>
    <rPh sb="77" eb="78">
      <t>キン</t>
    </rPh>
    <rPh sb="78" eb="79">
      <t>トウ</t>
    </rPh>
    <rPh sb="82" eb="84">
      <t>タイオウ</t>
    </rPh>
    <rPh sb="88" eb="90">
      <t>ジョウキョウ</t>
    </rPh>
    <rPh sb="96" eb="98">
      <t>キギョウ</t>
    </rPh>
    <rPh sb="98" eb="99">
      <t>サイ</t>
    </rPh>
    <rPh sb="99" eb="101">
      <t>ザンダカ</t>
    </rPh>
    <rPh sb="101" eb="102">
      <t>タイ</t>
    </rPh>
    <rPh sb="102" eb="104">
      <t>キュウスイ</t>
    </rPh>
    <rPh sb="104" eb="106">
      <t>シュウエキ</t>
    </rPh>
    <rPh sb="106" eb="108">
      <t>ヒリツ</t>
    </rPh>
    <rPh sb="109" eb="111">
      <t>ルイジ</t>
    </rPh>
    <rPh sb="111" eb="113">
      <t>ダンタイ</t>
    </rPh>
    <rPh sb="114" eb="116">
      <t>ヒカク</t>
    </rPh>
    <rPh sb="119" eb="120">
      <t>ヒク</t>
    </rPh>
    <rPh sb="121" eb="123">
      <t>ジョウタイ</t>
    </rPh>
    <rPh sb="128" eb="130">
      <t>スウネン</t>
    </rPh>
    <rPh sb="130" eb="132">
      <t>ミギカタ</t>
    </rPh>
    <rPh sb="132" eb="133">
      <t>ア</t>
    </rPh>
    <rPh sb="136" eb="137">
      <t>フ</t>
    </rPh>
    <rPh sb="142" eb="144">
      <t>コンゴ</t>
    </rPh>
    <rPh sb="145" eb="147">
      <t>コウシン</t>
    </rPh>
    <rPh sb="148" eb="150">
      <t>サキノ</t>
    </rPh>
    <rPh sb="157" eb="159">
      <t>シセツ</t>
    </rPh>
    <rPh sb="159" eb="160">
      <t>トウ</t>
    </rPh>
    <rPh sb="161" eb="162">
      <t>オオ</t>
    </rPh>
    <rPh sb="166" eb="168">
      <t>ゾウカ</t>
    </rPh>
    <rPh sb="175" eb="176">
      <t>カンガ</t>
    </rPh>
    <rPh sb="183" eb="185">
      <t>リョウキン</t>
    </rPh>
    <rPh sb="185" eb="187">
      <t>カイシュウ</t>
    </rPh>
    <rPh sb="187" eb="188">
      <t>リツ</t>
    </rPh>
    <rPh sb="190" eb="192">
      <t>キュウスイ</t>
    </rPh>
    <rPh sb="192" eb="194">
      <t>ゲンカ</t>
    </rPh>
    <rPh sb="195" eb="197">
      <t>ルイジ</t>
    </rPh>
    <rPh sb="197" eb="199">
      <t>ダンタイ</t>
    </rPh>
    <rPh sb="200" eb="202">
      <t>ヒカク</t>
    </rPh>
    <rPh sb="206" eb="208">
      <t>キュウスイ</t>
    </rPh>
    <rPh sb="208" eb="210">
      <t>ゲンカ</t>
    </rPh>
    <rPh sb="211" eb="212">
      <t>ヤス</t>
    </rPh>
    <rPh sb="214" eb="216">
      <t>リョウキン</t>
    </rPh>
    <rPh sb="216" eb="218">
      <t>カイシュウ</t>
    </rPh>
    <rPh sb="218" eb="219">
      <t>リツ</t>
    </rPh>
    <rPh sb="220" eb="221">
      <t>タカ</t>
    </rPh>
    <rPh sb="226" eb="228">
      <t>エイノウ</t>
    </rPh>
    <rPh sb="228" eb="229">
      <t>ヨウ</t>
    </rPh>
    <rPh sb="229" eb="230">
      <t>スイ</t>
    </rPh>
    <rPh sb="233" eb="235">
      <t>トクシュ</t>
    </rPh>
    <rPh sb="235" eb="237">
      <t>ジジョウ</t>
    </rPh>
    <rPh sb="239" eb="240">
      <t>ハジ</t>
    </rPh>
    <rPh sb="244" eb="246">
      <t>ケイイ</t>
    </rPh>
    <rPh sb="250" eb="252">
      <t>リョウキン</t>
    </rPh>
    <rPh sb="253" eb="254">
      <t>ヒク</t>
    </rPh>
    <rPh sb="255" eb="257">
      <t>セッテイ</t>
    </rPh>
    <rPh sb="281" eb="283">
      <t>シセツ</t>
    </rPh>
    <rPh sb="283" eb="285">
      <t>リヨウ</t>
    </rPh>
    <rPh sb="285" eb="286">
      <t>リツ</t>
    </rPh>
    <rPh sb="287" eb="289">
      <t>ルイジ</t>
    </rPh>
    <rPh sb="289" eb="291">
      <t>ダンタイ</t>
    </rPh>
    <rPh sb="292" eb="294">
      <t>ヒカク</t>
    </rPh>
    <rPh sb="297" eb="298">
      <t>タカ</t>
    </rPh>
    <rPh sb="299" eb="301">
      <t>ジョウタイ</t>
    </rPh>
    <rPh sb="305" eb="307">
      <t>コウリツ</t>
    </rPh>
    <rPh sb="309" eb="311">
      <t>ウンエイ</t>
    </rPh>
    <rPh sb="319" eb="320">
      <t>ユウ</t>
    </rPh>
    <rPh sb="320" eb="322">
      <t>シュウリツ</t>
    </rPh>
    <rPh sb="323" eb="325">
      <t>ルイジ</t>
    </rPh>
    <rPh sb="325" eb="327">
      <t>ダンタイ</t>
    </rPh>
    <rPh sb="328" eb="330">
      <t>ヒカク</t>
    </rPh>
    <rPh sb="333" eb="334">
      <t>ヒク</t>
    </rPh>
    <rPh sb="335" eb="337">
      <t>ジョウタイ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</si>
</sst>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2" fillId="0" borderId="0">
      <alignment vertical="center"/>
    </xf>
    <xf numFmtId="0" fontId="18" fillId="0" borderId="0"/>
    <xf numFmtId="0" fontId="16" fillId="0" borderId="0"/>
    <xf numFmtId="0" fontId="19" fillId="0" borderId="0">
      <alignment vertical="center"/>
    </xf>
    <xf numFmtId="0" fontId="14" fillId="0" borderId="0">
      <alignment vertical="center"/>
    </xf>
    <xf numFmtId="0" fontId="18" fillId="0" borderId="0"/>
    <xf numFmtId="0" fontId="1" fillId="0" borderId="0">
      <alignment vertical="center"/>
    </xf>
    <xf numFmtId="0" fontId="16" fillId="0" borderId="0"/>
    <xf numFmtId="0" fontId="20" fillId="0" borderId="0">
      <alignment vertical="center"/>
    </xf>
    <xf numFmtId="0" fontId="21" fillId="0" borderId="0"/>
  </cellStyleXfs>
  <cellXfs count="85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 applyProtection="1">
      <alignment vertical="center"/>
      <protection hidden="1"/>
    </xf>
    <xf numFmtId="0" fontId="17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40" fontId="2" fillId="0" borderId="0" xfId="1" applyNumberFormat="1">
      <alignment vertical="center"/>
    </xf>
    <xf numFmtId="0" fontId="2" fillId="2" borderId="2" xfId="1" applyFill="1" applyBorder="1">
      <alignment vertical="center"/>
    </xf>
    <xf numFmtId="179" fontId="2" fillId="0" borderId="2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5" fillId="0" borderId="2" xfId="1" applyNumberFormat="1" applyFont="1" applyBorder="1" applyAlignment="1" applyProtection="1">
      <alignment horizontal="center" vertical="center" shrinkToFit="1"/>
      <protection locked="0"/>
    </xf>
    <xf numFmtId="176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1.24</c:v>
                </c:pt>
                <c:pt idx="1">
                  <c:v>0.99</c:v>
                </c:pt>
                <c:pt idx="2">
                  <c:v>0.75</c:v>
                </c:pt>
                <c:pt idx="3">
                  <c:v>1.52</c:v>
                </c:pt>
                <c:pt idx="4">
                  <c:v>0.73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477240"/>
        <c:axId val="211871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0.37</c:v>
                </c:pt>
                <c:pt idx="1">
                  <c:v>0.7</c:v>
                </c:pt>
                <c:pt idx="2">
                  <c:v>0.91</c:v>
                </c:pt>
                <c:pt idx="3">
                  <c:v>1.26</c:v>
                </c:pt>
                <c:pt idx="4">
                  <c:v>0.78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77240"/>
        <c:axId val="211871992"/>
      </c:lineChart>
      <c:dateAx>
        <c:axId val="1244772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1871992"/>
        <c:crosses val="autoZero"/>
        <c:auto val="1"/>
        <c:lblOffset val="100"/>
        <c:baseTimeUnit val="years"/>
      </c:dateAx>
      <c:valAx>
        <c:axId val="211871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44772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53.83</c:v>
                </c:pt>
                <c:pt idx="1">
                  <c:v>53.34</c:v>
                </c:pt>
                <c:pt idx="2">
                  <c:v>56.27</c:v>
                </c:pt>
                <c:pt idx="3">
                  <c:v>52.41</c:v>
                </c:pt>
                <c:pt idx="4">
                  <c:v>55.66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702288"/>
        <c:axId val="212374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51.11</c:v>
                </c:pt>
                <c:pt idx="1">
                  <c:v>50.49</c:v>
                </c:pt>
                <c:pt idx="2">
                  <c:v>48.36</c:v>
                </c:pt>
                <c:pt idx="3">
                  <c:v>48.7</c:v>
                </c:pt>
                <c:pt idx="4">
                  <c:v>46.9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02288"/>
        <c:axId val="212374320"/>
      </c:lineChart>
      <c:dateAx>
        <c:axId val="212702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2374320"/>
        <c:crosses val="autoZero"/>
        <c:auto val="1"/>
        <c:lblOffset val="100"/>
        <c:baseTimeUnit val="years"/>
      </c:dateAx>
      <c:valAx>
        <c:axId val="212374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270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63.82</c:v>
                </c:pt>
                <c:pt idx="1">
                  <c:v>60.54</c:v>
                </c:pt>
                <c:pt idx="2">
                  <c:v>59.41</c:v>
                </c:pt>
                <c:pt idx="3">
                  <c:v>63.24</c:v>
                </c:pt>
                <c:pt idx="4">
                  <c:v>58.15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375496"/>
        <c:axId val="212375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74.16</c:v>
                </c:pt>
                <c:pt idx="1">
                  <c:v>74.209999999999994</c:v>
                </c:pt>
                <c:pt idx="2">
                  <c:v>75.239999999999995</c:v>
                </c:pt>
                <c:pt idx="3">
                  <c:v>74.959999999999994</c:v>
                </c:pt>
                <c:pt idx="4">
                  <c:v>74.63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375496"/>
        <c:axId val="212375888"/>
      </c:lineChart>
      <c:dateAx>
        <c:axId val="212375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2375888"/>
        <c:crosses val="autoZero"/>
        <c:auto val="1"/>
        <c:lblOffset val="100"/>
        <c:baseTimeUnit val="years"/>
      </c:dateAx>
      <c:valAx>
        <c:axId val="212375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23754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100.17</c:v>
                </c:pt>
                <c:pt idx="1">
                  <c:v>117.14</c:v>
                </c:pt>
                <c:pt idx="2">
                  <c:v>101.17</c:v>
                </c:pt>
                <c:pt idx="3">
                  <c:v>95.55</c:v>
                </c:pt>
                <c:pt idx="4">
                  <c:v>89.1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900512"/>
        <c:axId val="211904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70.760000000000005</c:v>
                </c:pt>
                <c:pt idx="1">
                  <c:v>71.66</c:v>
                </c:pt>
                <c:pt idx="2">
                  <c:v>73.06</c:v>
                </c:pt>
                <c:pt idx="3">
                  <c:v>72.03</c:v>
                </c:pt>
                <c:pt idx="4">
                  <c:v>72.11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900512"/>
        <c:axId val="211904992"/>
      </c:lineChart>
      <c:dateAx>
        <c:axId val="2119005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1904992"/>
        <c:crosses val="autoZero"/>
        <c:auto val="1"/>
        <c:lblOffset val="100"/>
        <c:baseTimeUnit val="years"/>
      </c:dateAx>
      <c:valAx>
        <c:axId val="211904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19005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529216"/>
        <c:axId val="212529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529216"/>
        <c:axId val="212529600"/>
      </c:lineChart>
      <c:dateAx>
        <c:axId val="2125292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2529600"/>
        <c:crosses val="autoZero"/>
        <c:auto val="1"/>
        <c:lblOffset val="100"/>
        <c:baseTimeUnit val="years"/>
      </c:dateAx>
      <c:valAx>
        <c:axId val="2125296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25292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605552"/>
        <c:axId val="125605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605552"/>
        <c:axId val="125605944"/>
      </c:lineChart>
      <c:dateAx>
        <c:axId val="1256055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5605944"/>
        <c:crosses val="autoZero"/>
        <c:auto val="1"/>
        <c:lblOffset val="100"/>
        <c:baseTimeUnit val="years"/>
      </c:dateAx>
      <c:valAx>
        <c:axId val="125605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56055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607512"/>
        <c:axId val="125607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607512"/>
        <c:axId val="125607904"/>
      </c:lineChart>
      <c:dateAx>
        <c:axId val="1256075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5607904"/>
        <c:crosses val="autoZero"/>
        <c:auto val="1"/>
        <c:lblOffset val="100"/>
        <c:baseTimeUnit val="years"/>
      </c:dateAx>
      <c:valAx>
        <c:axId val="125607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56075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609080"/>
        <c:axId val="125609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609080"/>
        <c:axId val="125609472"/>
      </c:lineChart>
      <c:dateAx>
        <c:axId val="125609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5609472"/>
        <c:crosses val="autoZero"/>
        <c:auto val="1"/>
        <c:lblOffset val="100"/>
        <c:baseTimeUnit val="years"/>
      </c:dateAx>
      <c:valAx>
        <c:axId val="125609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5609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847.31</c:v>
                </c:pt>
                <c:pt idx="1">
                  <c:v>997.77</c:v>
                </c:pt>
                <c:pt idx="2">
                  <c:v>1048.25</c:v>
                </c:pt>
                <c:pt idx="3">
                  <c:v>1130.51</c:v>
                </c:pt>
                <c:pt idx="4">
                  <c:v>1183.95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699544"/>
        <c:axId val="2126999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1496.15</c:v>
                </c:pt>
                <c:pt idx="1">
                  <c:v>1462.56</c:v>
                </c:pt>
                <c:pt idx="2">
                  <c:v>1486.62</c:v>
                </c:pt>
                <c:pt idx="3">
                  <c:v>1510.14</c:v>
                </c:pt>
                <c:pt idx="4">
                  <c:v>1595.62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699544"/>
        <c:axId val="212699936"/>
      </c:lineChart>
      <c:dateAx>
        <c:axId val="2126995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2699936"/>
        <c:crosses val="autoZero"/>
        <c:auto val="1"/>
        <c:lblOffset val="100"/>
        <c:baseTimeUnit val="years"/>
      </c:dateAx>
      <c:valAx>
        <c:axId val="2126999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26995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85.63</c:v>
                </c:pt>
                <c:pt idx="1">
                  <c:v>84.54</c:v>
                </c:pt>
                <c:pt idx="2">
                  <c:v>79.22</c:v>
                </c:pt>
                <c:pt idx="3">
                  <c:v>74.349999999999994</c:v>
                </c:pt>
                <c:pt idx="4">
                  <c:v>69.709999999999994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607120"/>
        <c:axId val="125605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33.01</c:v>
                </c:pt>
                <c:pt idx="1">
                  <c:v>32.39</c:v>
                </c:pt>
                <c:pt idx="2">
                  <c:v>24.39</c:v>
                </c:pt>
                <c:pt idx="3">
                  <c:v>22.67</c:v>
                </c:pt>
                <c:pt idx="4">
                  <c:v>37.92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607120"/>
        <c:axId val="125605160"/>
      </c:lineChart>
      <c:dateAx>
        <c:axId val="1256071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5605160"/>
        <c:crosses val="autoZero"/>
        <c:auto val="1"/>
        <c:lblOffset val="100"/>
        <c:baseTimeUnit val="years"/>
      </c:dateAx>
      <c:valAx>
        <c:axId val="1256051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56071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153.09</c:v>
                </c:pt>
                <c:pt idx="1">
                  <c:v>153.06</c:v>
                </c:pt>
                <c:pt idx="2">
                  <c:v>160.16999999999999</c:v>
                </c:pt>
                <c:pt idx="3">
                  <c:v>175.88</c:v>
                </c:pt>
                <c:pt idx="4">
                  <c:v>204.48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603984"/>
        <c:axId val="212701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523.08000000000004</c:v>
                </c:pt>
                <c:pt idx="1">
                  <c:v>530.83000000000004</c:v>
                </c:pt>
                <c:pt idx="2">
                  <c:v>734.18</c:v>
                </c:pt>
                <c:pt idx="3">
                  <c:v>789.62</c:v>
                </c:pt>
                <c:pt idx="4">
                  <c:v>423.18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603984"/>
        <c:axId val="212701112"/>
      </c:lineChart>
      <c:dateAx>
        <c:axId val="1256039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2701112"/>
        <c:crosses val="autoZero"/>
        <c:auto val="1"/>
        <c:lblOffset val="100"/>
        <c:baseTimeUnit val="years"/>
      </c:dateAx>
      <c:valAx>
        <c:axId val="212701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56039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【1,280.76】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【314.83】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M3" zoomScaleNormal="100" workbookViewId="0">
      <selection activeCell="BL16" sqref="BL16:BZ44"/>
    </sheetView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44" t="str">
        <f>データ!H6</f>
        <v>北海道　登別市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2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>
      <c r="A8" s="2"/>
      <c r="B8" s="49" t="str">
        <f>データ!$I$6</f>
        <v>法非適用</v>
      </c>
      <c r="C8" s="49"/>
      <c r="D8" s="49"/>
      <c r="E8" s="49"/>
      <c r="F8" s="49"/>
      <c r="G8" s="49"/>
      <c r="H8" s="49"/>
      <c r="I8" s="49" t="str">
        <f>データ!$J$6</f>
        <v>水道事業</v>
      </c>
      <c r="J8" s="49"/>
      <c r="K8" s="49"/>
      <c r="L8" s="49"/>
      <c r="M8" s="49"/>
      <c r="N8" s="49"/>
      <c r="O8" s="49"/>
      <c r="P8" s="49" t="str">
        <f>データ!$K$6</f>
        <v>簡易水道事業</v>
      </c>
      <c r="Q8" s="49"/>
      <c r="R8" s="49"/>
      <c r="S8" s="49"/>
      <c r="T8" s="49"/>
      <c r="U8" s="49"/>
      <c r="V8" s="49"/>
      <c r="W8" s="49" t="str">
        <f>データ!$L$6</f>
        <v>D4</v>
      </c>
      <c r="X8" s="49"/>
      <c r="Y8" s="49"/>
      <c r="Z8" s="49"/>
      <c r="AA8" s="49"/>
      <c r="AB8" s="49"/>
      <c r="AC8" s="49"/>
      <c r="AD8" s="50" t="s">
        <v>120</v>
      </c>
      <c r="AE8" s="50"/>
      <c r="AF8" s="50"/>
      <c r="AG8" s="50"/>
      <c r="AH8" s="50"/>
      <c r="AI8" s="50"/>
      <c r="AJ8" s="50"/>
      <c r="AK8" s="2"/>
      <c r="AL8" s="51">
        <f>データ!$R$6</f>
        <v>49440</v>
      </c>
      <c r="AM8" s="51"/>
      <c r="AN8" s="51"/>
      <c r="AO8" s="51"/>
      <c r="AP8" s="51"/>
      <c r="AQ8" s="51"/>
      <c r="AR8" s="51"/>
      <c r="AS8" s="51"/>
      <c r="AT8" s="46">
        <f>データ!$S$6</f>
        <v>212.21</v>
      </c>
      <c r="AU8" s="46"/>
      <c r="AV8" s="46"/>
      <c r="AW8" s="46"/>
      <c r="AX8" s="46"/>
      <c r="AY8" s="46"/>
      <c r="AZ8" s="46"/>
      <c r="BA8" s="46"/>
      <c r="BB8" s="46">
        <f>データ!$T$6</f>
        <v>232.98</v>
      </c>
      <c r="BC8" s="46"/>
      <c r="BD8" s="46"/>
      <c r="BE8" s="46"/>
      <c r="BF8" s="46"/>
      <c r="BG8" s="46"/>
      <c r="BH8" s="46"/>
      <c r="BI8" s="46"/>
      <c r="BJ8" s="4"/>
      <c r="BK8" s="4"/>
      <c r="BL8" s="47" t="s">
        <v>10</v>
      </c>
      <c r="BM8" s="48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2"/>
      <c r="AE9" s="2"/>
      <c r="AF9" s="2"/>
      <c r="AG9" s="2"/>
      <c r="AH9" s="4"/>
      <c r="AI9" s="2"/>
      <c r="AJ9" s="2"/>
      <c r="AK9" s="2"/>
      <c r="AL9" s="45" t="s">
        <v>16</v>
      </c>
      <c r="AM9" s="45"/>
      <c r="AN9" s="45"/>
      <c r="AO9" s="45"/>
      <c r="AP9" s="45"/>
      <c r="AQ9" s="45"/>
      <c r="AR9" s="45"/>
      <c r="AS9" s="45"/>
      <c r="AT9" s="45" t="s">
        <v>17</v>
      </c>
      <c r="AU9" s="45"/>
      <c r="AV9" s="45"/>
      <c r="AW9" s="45"/>
      <c r="AX9" s="45"/>
      <c r="AY9" s="45"/>
      <c r="AZ9" s="45"/>
      <c r="BA9" s="45"/>
      <c r="BB9" s="45" t="s">
        <v>18</v>
      </c>
      <c r="BC9" s="45"/>
      <c r="BD9" s="45"/>
      <c r="BE9" s="45"/>
      <c r="BF9" s="45"/>
      <c r="BG9" s="45"/>
      <c r="BH9" s="45"/>
      <c r="BI9" s="45"/>
      <c r="BJ9" s="4"/>
      <c r="BK9" s="4"/>
      <c r="BL9" s="52" t="s">
        <v>19</v>
      </c>
      <c r="BM9" s="53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>
      <c r="A10" s="2"/>
      <c r="B10" s="46" t="str">
        <f>データ!$N$6</f>
        <v>-</v>
      </c>
      <c r="C10" s="46"/>
      <c r="D10" s="46"/>
      <c r="E10" s="46"/>
      <c r="F10" s="46"/>
      <c r="G10" s="46"/>
      <c r="H10" s="46"/>
      <c r="I10" s="46" t="str">
        <f>データ!$O$6</f>
        <v>該当数値なし</v>
      </c>
      <c r="J10" s="46"/>
      <c r="K10" s="46"/>
      <c r="L10" s="46"/>
      <c r="M10" s="46"/>
      <c r="N10" s="46"/>
      <c r="O10" s="46"/>
      <c r="P10" s="46">
        <f>データ!$P$6</f>
        <v>0.33</v>
      </c>
      <c r="Q10" s="46"/>
      <c r="R10" s="46"/>
      <c r="S10" s="46"/>
      <c r="T10" s="46"/>
      <c r="U10" s="46"/>
      <c r="V10" s="46"/>
      <c r="W10" s="51">
        <f>データ!$Q$6</f>
        <v>3094</v>
      </c>
      <c r="X10" s="51"/>
      <c r="Y10" s="51"/>
      <c r="Z10" s="51"/>
      <c r="AA10" s="51"/>
      <c r="AB10" s="51"/>
      <c r="AC10" s="51"/>
      <c r="AD10" s="2"/>
      <c r="AE10" s="2"/>
      <c r="AF10" s="2"/>
      <c r="AG10" s="2"/>
      <c r="AH10" s="2"/>
      <c r="AI10" s="2"/>
      <c r="AJ10" s="2"/>
      <c r="AK10" s="2"/>
      <c r="AL10" s="51">
        <f>データ!$U$6</f>
        <v>162</v>
      </c>
      <c r="AM10" s="51"/>
      <c r="AN10" s="51"/>
      <c r="AO10" s="51"/>
      <c r="AP10" s="51"/>
      <c r="AQ10" s="51"/>
      <c r="AR10" s="51"/>
      <c r="AS10" s="51"/>
      <c r="AT10" s="46">
        <f>データ!$V$6</f>
        <v>13.78</v>
      </c>
      <c r="AU10" s="46"/>
      <c r="AV10" s="46"/>
      <c r="AW10" s="46"/>
      <c r="AX10" s="46"/>
      <c r="AY10" s="46"/>
      <c r="AZ10" s="46"/>
      <c r="BA10" s="46"/>
      <c r="BB10" s="46">
        <f>データ!$W$6</f>
        <v>11.76</v>
      </c>
      <c r="BC10" s="46"/>
      <c r="BD10" s="46"/>
      <c r="BE10" s="46"/>
      <c r="BF10" s="46"/>
      <c r="BG10" s="46"/>
      <c r="BH10" s="46"/>
      <c r="BI10" s="46"/>
      <c r="BJ10" s="2"/>
      <c r="BK10" s="2"/>
      <c r="BL10" s="54" t="s">
        <v>21</v>
      </c>
      <c r="BM10" s="55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64" t="s">
        <v>25</v>
      </c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6"/>
    </row>
    <row r="15" spans="1:78" ht="13.5" customHeight="1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67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9"/>
    </row>
    <row r="16" spans="1:78" ht="13.5" customHeight="1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70" t="s">
        <v>123</v>
      </c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2"/>
    </row>
    <row r="17" spans="1:78" ht="13.5" customHeight="1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70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2"/>
    </row>
    <row r="18" spans="1:78" ht="13.5" customHeight="1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70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2"/>
    </row>
    <row r="19" spans="1:78" ht="13.5" customHeight="1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70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2"/>
    </row>
    <row r="20" spans="1:78" ht="13.5" customHeight="1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70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2"/>
    </row>
    <row r="21" spans="1:78" ht="13.5" customHeight="1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70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2"/>
    </row>
    <row r="22" spans="1:78" ht="13.5" customHeight="1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70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2"/>
    </row>
    <row r="23" spans="1:78" ht="13.5" customHeight="1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70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2"/>
    </row>
    <row r="24" spans="1:78" ht="13.5" customHeight="1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70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2"/>
    </row>
    <row r="25" spans="1:78" ht="13.5" customHeight="1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70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2"/>
    </row>
    <row r="26" spans="1:78" ht="13.5" customHeight="1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70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2"/>
    </row>
    <row r="27" spans="1:78" ht="13.5" customHeight="1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70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2"/>
    </row>
    <row r="28" spans="1:78" ht="13.5" customHeight="1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70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2"/>
    </row>
    <row r="29" spans="1:78" ht="13.5" customHeight="1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70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2"/>
    </row>
    <row r="30" spans="1:78" ht="13.5" customHeight="1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70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2"/>
    </row>
    <row r="31" spans="1:78" ht="13.5" customHeight="1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70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2"/>
    </row>
    <row r="32" spans="1:78" ht="13.5" customHeight="1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70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2"/>
    </row>
    <row r="33" spans="1:78" ht="13.5" customHeight="1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70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2"/>
    </row>
    <row r="34" spans="1:78" ht="13.5" customHeight="1">
      <c r="A34" s="2"/>
      <c r="B34" s="17"/>
      <c r="C34" s="73" t="s">
        <v>26</v>
      </c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20"/>
      <c r="R34" s="73" t="s">
        <v>27</v>
      </c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20"/>
      <c r="AG34" s="73" t="s">
        <v>28</v>
      </c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20"/>
      <c r="AV34" s="73" t="s">
        <v>29</v>
      </c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19"/>
      <c r="BK34" s="2"/>
      <c r="BL34" s="70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2"/>
    </row>
    <row r="35" spans="1:78" ht="13.5" customHeight="1">
      <c r="A35" s="2"/>
      <c r="B35" s="17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20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20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20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19"/>
      <c r="BK35" s="2"/>
      <c r="BL35" s="70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2"/>
    </row>
    <row r="36" spans="1:78" ht="13.5" customHeight="1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70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2"/>
    </row>
    <row r="37" spans="1:78" ht="13.5" customHeight="1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70"/>
      <c r="BM37" s="71"/>
      <c r="BN37" s="71"/>
      <c r="BO37" s="71"/>
      <c r="BP37" s="71"/>
      <c r="BQ37" s="71"/>
      <c r="BR37" s="71"/>
      <c r="BS37" s="71"/>
      <c r="BT37" s="71"/>
      <c r="BU37" s="71"/>
      <c r="BV37" s="71"/>
      <c r="BW37" s="71"/>
      <c r="BX37" s="71"/>
      <c r="BY37" s="71"/>
      <c r="BZ37" s="72"/>
    </row>
    <row r="38" spans="1:78" ht="13.5" customHeight="1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70"/>
      <c r="BM38" s="71"/>
      <c r="BN38" s="71"/>
      <c r="BO38" s="71"/>
      <c r="BP38" s="71"/>
      <c r="BQ38" s="71"/>
      <c r="BR38" s="71"/>
      <c r="BS38" s="71"/>
      <c r="BT38" s="71"/>
      <c r="BU38" s="71"/>
      <c r="BV38" s="71"/>
      <c r="BW38" s="71"/>
      <c r="BX38" s="71"/>
      <c r="BY38" s="71"/>
      <c r="BZ38" s="72"/>
    </row>
    <row r="39" spans="1:78" ht="13.5" customHeight="1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70"/>
      <c r="BM39" s="71"/>
      <c r="BN39" s="71"/>
      <c r="BO39" s="71"/>
      <c r="BP39" s="71"/>
      <c r="BQ39" s="71"/>
      <c r="BR39" s="71"/>
      <c r="BS39" s="71"/>
      <c r="BT39" s="71"/>
      <c r="BU39" s="71"/>
      <c r="BV39" s="71"/>
      <c r="BW39" s="71"/>
      <c r="BX39" s="71"/>
      <c r="BY39" s="71"/>
      <c r="BZ39" s="72"/>
    </row>
    <row r="40" spans="1:78" ht="13.5" customHeight="1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70"/>
      <c r="BM40" s="71"/>
      <c r="BN40" s="71"/>
      <c r="BO40" s="71"/>
      <c r="BP40" s="71"/>
      <c r="BQ40" s="71"/>
      <c r="BR40" s="71"/>
      <c r="BS40" s="71"/>
      <c r="BT40" s="71"/>
      <c r="BU40" s="71"/>
      <c r="BV40" s="71"/>
      <c r="BW40" s="71"/>
      <c r="BX40" s="71"/>
      <c r="BY40" s="71"/>
      <c r="BZ40" s="72"/>
    </row>
    <row r="41" spans="1:78" ht="13.5" customHeight="1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70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2"/>
    </row>
    <row r="42" spans="1:78" ht="13.5" customHeight="1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70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2"/>
    </row>
    <row r="43" spans="1:78" ht="13.5" customHeight="1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70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72"/>
    </row>
    <row r="44" spans="1:78" ht="13.5" customHeight="1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70"/>
      <c r="BM44" s="71"/>
      <c r="BN44" s="71"/>
      <c r="BO44" s="71"/>
      <c r="BP44" s="71"/>
      <c r="BQ44" s="71"/>
      <c r="BR44" s="71"/>
      <c r="BS44" s="71"/>
      <c r="BT44" s="71"/>
      <c r="BU44" s="71"/>
      <c r="BV44" s="71"/>
      <c r="BW44" s="71"/>
      <c r="BX44" s="71"/>
      <c r="BY44" s="71"/>
      <c r="BZ44" s="72"/>
    </row>
    <row r="45" spans="1:78" ht="13.5" customHeight="1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64" t="s">
        <v>30</v>
      </c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6"/>
    </row>
    <row r="46" spans="1:78" ht="13.5" customHeight="1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67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9"/>
    </row>
    <row r="47" spans="1:78" ht="13.5" customHeight="1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70" t="s">
        <v>121</v>
      </c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2"/>
    </row>
    <row r="48" spans="1:78" ht="13.5" customHeight="1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70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2"/>
    </row>
    <row r="49" spans="1:78" ht="13.5" customHeight="1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70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2"/>
    </row>
    <row r="50" spans="1:78" ht="13.5" customHeight="1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70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2"/>
    </row>
    <row r="51" spans="1:78" ht="13.5" customHeight="1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70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2"/>
    </row>
    <row r="52" spans="1:78" ht="13.5" customHeight="1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70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2"/>
    </row>
    <row r="53" spans="1:78" ht="13.5" customHeight="1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70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2"/>
    </row>
    <row r="54" spans="1:78" ht="13.5" customHeight="1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70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2"/>
    </row>
    <row r="55" spans="1:78" ht="13.5" customHeight="1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70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2"/>
    </row>
    <row r="56" spans="1:78" ht="13.5" customHeight="1">
      <c r="A56" s="2"/>
      <c r="B56" s="17"/>
      <c r="C56" s="73" t="s">
        <v>31</v>
      </c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20"/>
      <c r="R56" s="73" t="s">
        <v>32</v>
      </c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20"/>
      <c r="AG56" s="73" t="s">
        <v>33</v>
      </c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20"/>
      <c r="AV56" s="73" t="s">
        <v>34</v>
      </c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19"/>
      <c r="BK56" s="2"/>
      <c r="BL56" s="70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2"/>
    </row>
    <row r="57" spans="1:78" ht="13.5" customHeight="1">
      <c r="A57" s="2"/>
      <c r="B57" s="17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20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20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20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19"/>
      <c r="BK57" s="2"/>
      <c r="BL57" s="70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2"/>
    </row>
    <row r="58" spans="1:78" ht="13.5" customHeight="1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70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2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70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2"/>
    </row>
    <row r="60" spans="1:78" ht="13.5" customHeight="1">
      <c r="A60" s="2"/>
      <c r="B60" s="61" t="s">
        <v>35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70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2"/>
    </row>
    <row r="61" spans="1:78" ht="13.5" customHeight="1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70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2"/>
    </row>
    <row r="62" spans="1:78" ht="13.5" customHeight="1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70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2"/>
    </row>
    <row r="63" spans="1:78" ht="13.5" customHeight="1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70"/>
      <c r="BM63" s="71"/>
      <c r="BN63" s="71"/>
      <c r="BO63" s="71"/>
      <c r="BP63" s="71"/>
      <c r="BQ63" s="71"/>
      <c r="BR63" s="71"/>
      <c r="BS63" s="71"/>
      <c r="BT63" s="71"/>
      <c r="BU63" s="71"/>
      <c r="BV63" s="71"/>
      <c r="BW63" s="71"/>
      <c r="BX63" s="71"/>
      <c r="BY63" s="71"/>
      <c r="BZ63" s="72"/>
    </row>
    <row r="64" spans="1:78" ht="13.5" customHeight="1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64" t="s">
        <v>36</v>
      </c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6"/>
    </row>
    <row r="65" spans="1:78" ht="13.5" customHeight="1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67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8"/>
      <c r="BZ65" s="69"/>
    </row>
    <row r="66" spans="1:78" ht="13.5" customHeight="1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70" t="s">
        <v>122</v>
      </c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2"/>
    </row>
    <row r="67" spans="1:78" ht="13.5" customHeight="1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70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2"/>
    </row>
    <row r="68" spans="1:78" ht="13.5" customHeight="1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70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2"/>
    </row>
    <row r="69" spans="1:78" ht="13.5" customHeight="1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70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2"/>
    </row>
    <row r="70" spans="1:78" ht="13.5" customHeight="1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70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2"/>
    </row>
    <row r="71" spans="1:78" ht="13.5" customHeight="1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70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2"/>
    </row>
    <row r="72" spans="1:78" ht="13.5" customHeight="1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70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71"/>
      <c r="BY72" s="71"/>
      <c r="BZ72" s="72"/>
    </row>
    <row r="73" spans="1:78" ht="13.5" customHeight="1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70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72"/>
    </row>
    <row r="74" spans="1:78" ht="13.5" customHeight="1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70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72"/>
    </row>
    <row r="75" spans="1:78" ht="13.5" customHeight="1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70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2"/>
    </row>
    <row r="76" spans="1:78" ht="13.5" customHeight="1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70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2"/>
    </row>
    <row r="77" spans="1:78" ht="13.5" customHeight="1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70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2"/>
    </row>
    <row r="78" spans="1:78" ht="13.5" customHeight="1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70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2"/>
    </row>
    <row r="79" spans="1:78" ht="13.5" customHeight="1">
      <c r="A79" s="2"/>
      <c r="B79" s="17"/>
      <c r="C79" s="73" t="s">
        <v>37</v>
      </c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20"/>
      <c r="V79" s="20"/>
      <c r="W79" s="73" t="s">
        <v>38</v>
      </c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20"/>
      <c r="AP79" s="20"/>
      <c r="AQ79" s="73" t="s">
        <v>39</v>
      </c>
      <c r="AR79" s="73"/>
      <c r="AS79" s="73"/>
      <c r="AT79" s="73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3"/>
      <c r="BI79" s="18"/>
      <c r="BJ79" s="19"/>
      <c r="BK79" s="2"/>
      <c r="BL79" s="70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2"/>
    </row>
    <row r="80" spans="1:78" ht="13.5" customHeight="1">
      <c r="A80" s="2"/>
      <c r="B80" s="17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20"/>
      <c r="V80" s="20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20"/>
      <c r="AP80" s="20"/>
      <c r="AQ80" s="73"/>
      <c r="AR80" s="73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3"/>
      <c r="BI80" s="18"/>
      <c r="BJ80" s="19"/>
      <c r="BK80" s="2"/>
      <c r="BL80" s="70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2"/>
    </row>
    <row r="81" spans="1:78" ht="13.5" customHeight="1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70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2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4"/>
      <c r="BM82" s="75"/>
      <c r="BN82" s="75"/>
      <c r="BO82" s="75"/>
      <c r="BP82" s="75"/>
      <c r="BQ82" s="75"/>
      <c r="BR82" s="75"/>
      <c r="BS82" s="75"/>
      <c r="BT82" s="75"/>
      <c r="BU82" s="75"/>
      <c r="BV82" s="75"/>
      <c r="BW82" s="75"/>
      <c r="BX82" s="75"/>
      <c r="BY82" s="75"/>
      <c r="BZ82" s="76"/>
    </row>
    <row r="83" spans="1:78">
      <c r="C83" s="26" t="s">
        <v>40</v>
      </c>
    </row>
    <row r="84" spans="1:78" hidden="1">
      <c r="B84" s="27" t="s">
        <v>41</v>
      </c>
      <c r="C84" s="27"/>
      <c r="D84" s="27"/>
      <c r="E84" s="27" t="s">
        <v>42</v>
      </c>
      <c r="F84" s="27" t="s">
        <v>43</v>
      </c>
      <c r="G84" s="27" t="s">
        <v>44</v>
      </c>
      <c r="H84" s="27" t="s">
        <v>45</v>
      </c>
      <c r="I84" s="27" t="s">
        <v>46</v>
      </c>
      <c r="J84" s="27" t="s">
        <v>47</v>
      </c>
      <c r="K84" s="27" t="s">
        <v>48</v>
      </c>
      <c r="L84" s="27" t="s">
        <v>49</v>
      </c>
      <c r="M84" s="27" t="s">
        <v>50</v>
      </c>
      <c r="N84" s="27" t="s">
        <v>51</v>
      </c>
      <c r="O84" s="27" t="s">
        <v>52</v>
      </c>
    </row>
    <row r="85" spans="1:78" hidden="1">
      <c r="B85" s="27"/>
      <c r="C85" s="27"/>
      <c r="D85" s="27"/>
      <c r="E85" s="27" t="str">
        <f>データ!AH6</f>
        <v>【76.78】</v>
      </c>
      <c r="F85" s="27" t="s">
        <v>53</v>
      </c>
      <c r="G85" s="27" t="s">
        <v>53</v>
      </c>
      <c r="H85" s="27" t="str">
        <f>データ!BO6</f>
        <v>【1,280.76】</v>
      </c>
      <c r="I85" s="27" t="str">
        <f>データ!BZ6</f>
        <v>【53.06】</v>
      </c>
      <c r="J85" s="27" t="str">
        <f>データ!CK6</f>
        <v>【314.83】</v>
      </c>
      <c r="K85" s="27" t="str">
        <f>データ!CV6</f>
        <v>【56.28】</v>
      </c>
      <c r="L85" s="27" t="str">
        <f>データ!DG6</f>
        <v>【74.94】</v>
      </c>
      <c r="M85" s="27" t="s">
        <v>54</v>
      </c>
      <c r="N85" s="27" t="s">
        <v>54</v>
      </c>
      <c r="O85" s="27" t="str">
        <f>データ!EN6</f>
        <v>【0.59】</v>
      </c>
    </row>
  </sheetData>
  <sheetProtection password="B319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4">
      <c r="A1" s="3" t="s">
        <v>55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>
      <c r="A2" s="29" t="s">
        <v>56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>
      <c r="A3" s="29" t="s">
        <v>57</v>
      </c>
      <c r="B3" s="30" t="s">
        <v>58</v>
      </c>
      <c r="C3" s="30" t="s">
        <v>59</v>
      </c>
      <c r="D3" s="30" t="s">
        <v>60</v>
      </c>
      <c r="E3" s="30" t="s">
        <v>61</v>
      </c>
      <c r="F3" s="30" t="s">
        <v>62</v>
      </c>
      <c r="G3" s="30" t="s">
        <v>63</v>
      </c>
      <c r="H3" s="78" t="s">
        <v>64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80"/>
      <c r="X3" s="84" t="s">
        <v>65</v>
      </c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 t="s">
        <v>66</v>
      </c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</row>
    <row r="4" spans="1:144">
      <c r="A4" s="29" t="s">
        <v>67</v>
      </c>
      <c r="B4" s="31"/>
      <c r="C4" s="31"/>
      <c r="D4" s="31"/>
      <c r="E4" s="31"/>
      <c r="F4" s="31"/>
      <c r="G4" s="31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3"/>
      <c r="X4" s="77" t="s">
        <v>68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 t="s">
        <v>69</v>
      </c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 t="s">
        <v>70</v>
      </c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 t="s">
        <v>71</v>
      </c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 t="s">
        <v>72</v>
      </c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 t="s">
        <v>73</v>
      </c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 t="s">
        <v>74</v>
      </c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 t="s">
        <v>75</v>
      </c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 t="s">
        <v>76</v>
      </c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 t="s">
        <v>77</v>
      </c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 t="s">
        <v>78</v>
      </c>
      <c r="EE4" s="77"/>
      <c r="EF4" s="77"/>
      <c r="EG4" s="77"/>
      <c r="EH4" s="77"/>
      <c r="EI4" s="77"/>
      <c r="EJ4" s="77"/>
      <c r="EK4" s="77"/>
      <c r="EL4" s="77"/>
      <c r="EM4" s="77"/>
      <c r="EN4" s="77"/>
    </row>
    <row r="5" spans="1:144">
      <c r="A5" s="29" t="s">
        <v>79</v>
      </c>
      <c r="B5" s="32"/>
      <c r="C5" s="32"/>
      <c r="D5" s="32"/>
      <c r="E5" s="32"/>
      <c r="F5" s="32"/>
      <c r="G5" s="32"/>
      <c r="H5" s="33" t="s">
        <v>80</v>
      </c>
      <c r="I5" s="33" t="s">
        <v>81</v>
      </c>
      <c r="J5" s="33" t="s">
        <v>82</v>
      </c>
      <c r="K5" s="33" t="s">
        <v>83</v>
      </c>
      <c r="L5" s="33" t="s">
        <v>84</v>
      </c>
      <c r="M5" s="33" t="s">
        <v>85</v>
      </c>
      <c r="N5" s="33" t="s">
        <v>86</v>
      </c>
      <c r="O5" s="33" t="s">
        <v>87</v>
      </c>
      <c r="P5" s="33" t="s">
        <v>88</v>
      </c>
      <c r="Q5" s="33" t="s">
        <v>89</v>
      </c>
      <c r="R5" s="33" t="s">
        <v>90</v>
      </c>
      <c r="S5" s="33" t="s">
        <v>91</v>
      </c>
      <c r="T5" s="33" t="s">
        <v>92</v>
      </c>
      <c r="U5" s="33" t="s">
        <v>93</v>
      </c>
      <c r="V5" s="33" t="s">
        <v>94</v>
      </c>
      <c r="W5" s="33" t="s">
        <v>95</v>
      </c>
      <c r="X5" s="33" t="s">
        <v>96</v>
      </c>
      <c r="Y5" s="33" t="s">
        <v>97</v>
      </c>
      <c r="Z5" s="33" t="s">
        <v>98</v>
      </c>
      <c r="AA5" s="33" t="s">
        <v>99</v>
      </c>
      <c r="AB5" s="33" t="s">
        <v>100</v>
      </c>
      <c r="AC5" s="33" t="s">
        <v>101</v>
      </c>
      <c r="AD5" s="33" t="s">
        <v>102</v>
      </c>
      <c r="AE5" s="33" t="s">
        <v>103</v>
      </c>
      <c r="AF5" s="33" t="s">
        <v>104</v>
      </c>
      <c r="AG5" s="33" t="s">
        <v>105</v>
      </c>
      <c r="AH5" s="33" t="s">
        <v>41</v>
      </c>
      <c r="AI5" s="33" t="s">
        <v>96</v>
      </c>
      <c r="AJ5" s="33" t="s">
        <v>97</v>
      </c>
      <c r="AK5" s="33" t="s">
        <v>98</v>
      </c>
      <c r="AL5" s="33" t="s">
        <v>99</v>
      </c>
      <c r="AM5" s="33" t="s">
        <v>100</v>
      </c>
      <c r="AN5" s="33" t="s">
        <v>101</v>
      </c>
      <c r="AO5" s="33" t="s">
        <v>102</v>
      </c>
      <c r="AP5" s="33" t="s">
        <v>103</v>
      </c>
      <c r="AQ5" s="33" t="s">
        <v>104</v>
      </c>
      <c r="AR5" s="33" t="s">
        <v>105</v>
      </c>
      <c r="AS5" s="33" t="s">
        <v>106</v>
      </c>
      <c r="AT5" s="33" t="s">
        <v>96</v>
      </c>
      <c r="AU5" s="33" t="s">
        <v>97</v>
      </c>
      <c r="AV5" s="33" t="s">
        <v>98</v>
      </c>
      <c r="AW5" s="33" t="s">
        <v>99</v>
      </c>
      <c r="AX5" s="33" t="s">
        <v>100</v>
      </c>
      <c r="AY5" s="33" t="s">
        <v>101</v>
      </c>
      <c r="AZ5" s="33" t="s">
        <v>102</v>
      </c>
      <c r="BA5" s="33" t="s">
        <v>103</v>
      </c>
      <c r="BB5" s="33" t="s">
        <v>104</v>
      </c>
      <c r="BC5" s="33" t="s">
        <v>105</v>
      </c>
      <c r="BD5" s="33" t="s">
        <v>106</v>
      </c>
      <c r="BE5" s="33" t="s">
        <v>96</v>
      </c>
      <c r="BF5" s="33" t="s">
        <v>97</v>
      </c>
      <c r="BG5" s="33" t="s">
        <v>98</v>
      </c>
      <c r="BH5" s="33" t="s">
        <v>99</v>
      </c>
      <c r="BI5" s="33" t="s">
        <v>100</v>
      </c>
      <c r="BJ5" s="33" t="s">
        <v>101</v>
      </c>
      <c r="BK5" s="33" t="s">
        <v>102</v>
      </c>
      <c r="BL5" s="33" t="s">
        <v>103</v>
      </c>
      <c r="BM5" s="33" t="s">
        <v>104</v>
      </c>
      <c r="BN5" s="33" t="s">
        <v>105</v>
      </c>
      <c r="BO5" s="33" t="s">
        <v>106</v>
      </c>
      <c r="BP5" s="33" t="s">
        <v>96</v>
      </c>
      <c r="BQ5" s="33" t="s">
        <v>97</v>
      </c>
      <c r="BR5" s="33" t="s">
        <v>98</v>
      </c>
      <c r="BS5" s="33" t="s">
        <v>99</v>
      </c>
      <c r="BT5" s="33" t="s">
        <v>100</v>
      </c>
      <c r="BU5" s="33" t="s">
        <v>101</v>
      </c>
      <c r="BV5" s="33" t="s">
        <v>102</v>
      </c>
      <c r="BW5" s="33" t="s">
        <v>103</v>
      </c>
      <c r="BX5" s="33" t="s">
        <v>104</v>
      </c>
      <c r="BY5" s="33" t="s">
        <v>105</v>
      </c>
      <c r="BZ5" s="33" t="s">
        <v>106</v>
      </c>
      <c r="CA5" s="33" t="s">
        <v>96</v>
      </c>
      <c r="CB5" s="33" t="s">
        <v>97</v>
      </c>
      <c r="CC5" s="33" t="s">
        <v>98</v>
      </c>
      <c r="CD5" s="33" t="s">
        <v>99</v>
      </c>
      <c r="CE5" s="33" t="s">
        <v>100</v>
      </c>
      <c r="CF5" s="33" t="s">
        <v>101</v>
      </c>
      <c r="CG5" s="33" t="s">
        <v>102</v>
      </c>
      <c r="CH5" s="33" t="s">
        <v>103</v>
      </c>
      <c r="CI5" s="33" t="s">
        <v>104</v>
      </c>
      <c r="CJ5" s="33" t="s">
        <v>105</v>
      </c>
      <c r="CK5" s="33" t="s">
        <v>106</v>
      </c>
      <c r="CL5" s="33" t="s">
        <v>96</v>
      </c>
      <c r="CM5" s="33" t="s">
        <v>97</v>
      </c>
      <c r="CN5" s="33" t="s">
        <v>98</v>
      </c>
      <c r="CO5" s="33" t="s">
        <v>99</v>
      </c>
      <c r="CP5" s="33" t="s">
        <v>100</v>
      </c>
      <c r="CQ5" s="33" t="s">
        <v>101</v>
      </c>
      <c r="CR5" s="33" t="s">
        <v>102</v>
      </c>
      <c r="CS5" s="33" t="s">
        <v>103</v>
      </c>
      <c r="CT5" s="33" t="s">
        <v>104</v>
      </c>
      <c r="CU5" s="33" t="s">
        <v>105</v>
      </c>
      <c r="CV5" s="33" t="s">
        <v>106</v>
      </c>
      <c r="CW5" s="33" t="s">
        <v>96</v>
      </c>
      <c r="CX5" s="33" t="s">
        <v>97</v>
      </c>
      <c r="CY5" s="33" t="s">
        <v>98</v>
      </c>
      <c r="CZ5" s="33" t="s">
        <v>99</v>
      </c>
      <c r="DA5" s="33" t="s">
        <v>100</v>
      </c>
      <c r="DB5" s="33" t="s">
        <v>101</v>
      </c>
      <c r="DC5" s="33" t="s">
        <v>102</v>
      </c>
      <c r="DD5" s="33" t="s">
        <v>103</v>
      </c>
      <c r="DE5" s="33" t="s">
        <v>104</v>
      </c>
      <c r="DF5" s="33" t="s">
        <v>105</v>
      </c>
      <c r="DG5" s="33" t="s">
        <v>106</v>
      </c>
      <c r="DH5" s="33" t="s">
        <v>96</v>
      </c>
      <c r="DI5" s="33" t="s">
        <v>97</v>
      </c>
      <c r="DJ5" s="33" t="s">
        <v>98</v>
      </c>
      <c r="DK5" s="33" t="s">
        <v>99</v>
      </c>
      <c r="DL5" s="33" t="s">
        <v>100</v>
      </c>
      <c r="DM5" s="33" t="s">
        <v>101</v>
      </c>
      <c r="DN5" s="33" t="s">
        <v>102</v>
      </c>
      <c r="DO5" s="33" t="s">
        <v>103</v>
      </c>
      <c r="DP5" s="33" t="s">
        <v>104</v>
      </c>
      <c r="DQ5" s="33" t="s">
        <v>105</v>
      </c>
      <c r="DR5" s="33" t="s">
        <v>106</v>
      </c>
      <c r="DS5" s="33" t="s">
        <v>96</v>
      </c>
      <c r="DT5" s="33" t="s">
        <v>97</v>
      </c>
      <c r="DU5" s="33" t="s">
        <v>98</v>
      </c>
      <c r="DV5" s="33" t="s">
        <v>99</v>
      </c>
      <c r="DW5" s="33" t="s">
        <v>100</v>
      </c>
      <c r="DX5" s="33" t="s">
        <v>101</v>
      </c>
      <c r="DY5" s="33" t="s">
        <v>102</v>
      </c>
      <c r="DZ5" s="33" t="s">
        <v>103</v>
      </c>
      <c r="EA5" s="33" t="s">
        <v>104</v>
      </c>
      <c r="EB5" s="33" t="s">
        <v>105</v>
      </c>
      <c r="EC5" s="33" t="s">
        <v>106</v>
      </c>
      <c r="ED5" s="33" t="s">
        <v>96</v>
      </c>
      <c r="EE5" s="33" t="s">
        <v>97</v>
      </c>
      <c r="EF5" s="33" t="s">
        <v>98</v>
      </c>
      <c r="EG5" s="33" t="s">
        <v>99</v>
      </c>
      <c r="EH5" s="33" t="s">
        <v>100</v>
      </c>
      <c r="EI5" s="33" t="s">
        <v>101</v>
      </c>
      <c r="EJ5" s="33" t="s">
        <v>102</v>
      </c>
      <c r="EK5" s="33" t="s">
        <v>103</v>
      </c>
      <c r="EL5" s="33" t="s">
        <v>104</v>
      </c>
      <c r="EM5" s="33" t="s">
        <v>105</v>
      </c>
      <c r="EN5" s="33" t="s">
        <v>106</v>
      </c>
    </row>
    <row r="6" spans="1:144" s="37" customFormat="1">
      <c r="A6" s="29" t="s">
        <v>107</v>
      </c>
      <c r="B6" s="34">
        <f>B7</f>
        <v>2016</v>
      </c>
      <c r="C6" s="34">
        <f t="shared" ref="C6:W6" si="3">C7</f>
        <v>12301</v>
      </c>
      <c r="D6" s="34">
        <f t="shared" si="3"/>
        <v>47</v>
      </c>
      <c r="E6" s="34">
        <f t="shared" si="3"/>
        <v>1</v>
      </c>
      <c r="F6" s="34">
        <f t="shared" si="3"/>
        <v>0</v>
      </c>
      <c r="G6" s="34">
        <f t="shared" si="3"/>
        <v>0</v>
      </c>
      <c r="H6" s="34" t="str">
        <f t="shared" si="3"/>
        <v>北海道　登別市</v>
      </c>
      <c r="I6" s="34" t="str">
        <f t="shared" si="3"/>
        <v>法非適用</v>
      </c>
      <c r="J6" s="34" t="str">
        <f t="shared" si="3"/>
        <v>水道事業</v>
      </c>
      <c r="K6" s="34" t="str">
        <f t="shared" si="3"/>
        <v>簡易水道事業</v>
      </c>
      <c r="L6" s="34" t="str">
        <f t="shared" si="3"/>
        <v>D4</v>
      </c>
      <c r="M6" s="34">
        <f t="shared" si="3"/>
        <v>0</v>
      </c>
      <c r="N6" s="35" t="str">
        <f t="shared" si="3"/>
        <v>-</v>
      </c>
      <c r="O6" s="35" t="str">
        <f t="shared" si="3"/>
        <v>該当数値なし</v>
      </c>
      <c r="P6" s="35">
        <f t="shared" si="3"/>
        <v>0.33</v>
      </c>
      <c r="Q6" s="35">
        <f t="shared" si="3"/>
        <v>3094</v>
      </c>
      <c r="R6" s="35">
        <f t="shared" si="3"/>
        <v>49440</v>
      </c>
      <c r="S6" s="35">
        <f t="shared" si="3"/>
        <v>212.21</v>
      </c>
      <c r="T6" s="35">
        <f t="shared" si="3"/>
        <v>232.98</v>
      </c>
      <c r="U6" s="35">
        <f t="shared" si="3"/>
        <v>162</v>
      </c>
      <c r="V6" s="35">
        <f t="shared" si="3"/>
        <v>13.78</v>
      </c>
      <c r="W6" s="35">
        <f t="shared" si="3"/>
        <v>11.76</v>
      </c>
      <c r="X6" s="36">
        <f>IF(X7="",NA(),X7)</f>
        <v>100.17</v>
      </c>
      <c r="Y6" s="36">
        <f t="shared" ref="Y6:AG6" si="4">IF(Y7="",NA(),Y7)</f>
        <v>117.14</v>
      </c>
      <c r="Z6" s="36">
        <f t="shared" si="4"/>
        <v>101.17</v>
      </c>
      <c r="AA6" s="36">
        <f t="shared" si="4"/>
        <v>95.55</v>
      </c>
      <c r="AB6" s="36">
        <f t="shared" si="4"/>
        <v>89.1</v>
      </c>
      <c r="AC6" s="36">
        <f t="shared" si="4"/>
        <v>70.760000000000005</v>
      </c>
      <c r="AD6" s="36">
        <f t="shared" si="4"/>
        <v>71.66</v>
      </c>
      <c r="AE6" s="36">
        <f t="shared" si="4"/>
        <v>73.06</v>
      </c>
      <c r="AF6" s="36">
        <f t="shared" si="4"/>
        <v>72.03</v>
      </c>
      <c r="AG6" s="36">
        <f t="shared" si="4"/>
        <v>72.11</v>
      </c>
      <c r="AH6" s="35" t="str">
        <f>IF(AH7="","",IF(AH7="-","【-】","【"&amp;SUBSTITUTE(TEXT(AH7,"#,##0.00"),"-","△")&amp;"】"))</f>
        <v>【76.78】</v>
      </c>
      <c r="AI6" s="35" t="e">
        <f>IF(AI7="",NA(),AI7)</f>
        <v>#N/A</v>
      </c>
      <c r="AJ6" s="35" t="e">
        <f t="shared" ref="AJ6:AR6" si="5">IF(AJ7="",NA(),AJ7)</f>
        <v>#N/A</v>
      </c>
      <c r="AK6" s="35" t="e">
        <f t="shared" si="5"/>
        <v>#N/A</v>
      </c>
      <c r="AL6" s="35" t="e">
        <f t="shared" si="5"/>
        <v>#N/A</v>
      </c>
      <c r="AM6" s="35" t="e">
        <f t="shared" si="5"/>
        <v>#N/A</v>
      </c>
      <c r="AN6" s="35" t="e">
        <f t="shared" si="5"/>
        <v>#N/A</v>
      </c>
      <c r="AO6" s="35" t="e">
        <f t="shared" si="5"/>
        <v>#N/A</v>
      </c>
      <c r="AP6" s="35" t="e">
        <f t="shared" si="5"/>
        <v>#N/A</v>
      </c>
      <c r="AQ6" s="35" t="e">
        <f t="shared" si="5"/>
        <v>#N/A</v>
      </c>
      <c r="AR6" s="35" t="e">
        <f t="shared" si="5"/>
        <v>#N/A</v>
      </c>
      <c r="AS6" s="35" t="str">
        <f>IF(AS7="","",IF(AS7="-","【-】","【"&amp;SUBSTITUTE(TEXT(AS7,"#,##0.00"),"-","△")&amp;"】"))</f>
        <v/>
      </c>
      <c r="AT6" s="35" t="e">
        <f>IF(AT7="",NA(),AT7)</f>
        <v>#N/A</v>
      </c>
      <c r="AU6" s="35" t="e">
        <f t="shared" ref="AU6:BC6" si="6">IF(AU7="",NA(),AU7)</f>
        <v>#N/A</v>
      </c>
      <c r="AV6" s="35" t="e">
        <f t="shared" si="6"/>
        <v>#N/A</v>
      </c>
      <c r="AW6" s="35" t="e">
        <f t="shared" si="6"/>
        <v>#N/A</v>
      </c>
      <c r="AX6" s="35" t="e">
        <f t="shared" si="6"/>
        <v>#N/A</v>
      </c>
      <c r="AY6" s="35" t="e">
        <f t="shared" si="6"/>
        <v>#N/A</v>
      </c>
      <c r="AZ6" s="35" t="e">
        <f t="shared" si="6"/>
        <v>#N/A</v>
      </c>
      <c r="BA6" s="35" t="e">
        <f t="shared" si="6"/>
        <v>#N/A</v>
      </c>
      <c r="BB6" s="35" t="e">
        <f t="shared" si="6"/>
        <v>#N/A</v>
      </c>
      <c r="BC6" s="35" t="e">
        <f t="shared" si="6"/>
        <v>#N/A</v>
      </c>
      <c r="BD6" s="35" t="str">
        <f>IF(BD7="","",IF(BD7="-","【-】","【"&amp;SUBSTITUTE(TEXT(BD7,"#,##0.00"),"-","△")&amp;"】"))</f>
        <v/>
      </c>
      <c r="BE6" s="36">
        <f>IF(BE7="",NA(),BE7)</f>
        <v>847.31</v>
      </c>
      <c r="BF6" s="36">
        <f t="shared" ref="BF6:BN6" si="7">IF(BF7="",NA(),BF7)</f>
        <v>997.77</v>
      </c>
      <c r="BG6" s="36">
        <f t="shared" si="7"/>
        <v>1048.25</v>
      </c>
      <c r="BH6" s="36">
        <f t="shared" si="7"/>
        <v>1130.51</v>
      </c>
      <c r="BI6" s="36">
        <f t="shared" si="7"/>
        <v>1183.95</v>
      </c>
      <c r="BJ6" s="36">
        <f t="shared" si="7"/>
        <v>1496.15</v>
      </c>
      <c r="BK6" s="36">
        <f t="shared" si="7"/>
        <v>1462.56</v>
      </c>
      <c r="BL6" s="36">
        <f t="shared" si="7"/>
        <v>1486.62</v>
      </c>
      <c r="BM6" s="36">
        <f t="shared" si="7"/>
        <v>1510.14</v>
      </c>
      <c r="BN6" s="36">
        <f t="shared" si="7"/>
        <v>1595.62</v>
      </c>
      <c r="BO6" s="35" t="str">
        <f>IF(BO7="","",IF(BO7="-","【-】","【"&amp;SUBSTITUTE(TEXT(BO7,"#,##0.00"),"-","△")&amp;"】"))</f>
        <v>【1,280.76】</v>
      </c>
      <c r="BP6" s="36">
        <f>IF(BP7="",NA(),BP7)</f>
        <v>85.63</v>
      </c>
      <c r="BQ6" s="36">
        <f t="shared" ref="BQ6:BY6" si="8">IF(BQ7="",NA(),BQ7)</f>
        <v>84.54</v>
      </c>
      <c r="BR6" s="36">
        <f t="shared" si="8"/>
        <v>79.22</v>
      </c>
      <c r="BS6" s="36">
        <f t="shared" si="8"/>
        <v>74.349999999999994</v>
      </c>
      <c r="BT6" s="36">
        <f t="shared" si="8"/>
        <v>69.709999999999994</v>
      </c>
      <c r="BU6" s="36">
        <f t="shared" si="8"/>
        <v>33.01</v>
      </c>
      <c r="BV6" s="36">
        <f t="shared" si="8"/>
        <v>32.39</v>
      </c>
      <c r="BW6" s="36">
        <f t="shared" si="8"/>
        <v>24.39</v>
      </c>
      <c r="BX6" s="36">
        <f t="shared" si="8"/>
        <v>22.67</v>
      </c>
      <c r="BY6" s="36">
        <f t="shared" si="8"/>
        <v>37.92</v>
      </c>
      <c r="BZ6" s="35" t="str">
        <f>IF(BZ7="","",IF(BZ7="-","【-】","【"&amp;SUBSTITUTE(TEXT(BZ7,"#,##0.00"),"-","△")&amp;"】"))</f>
        <v>【53.06】</v>
      </c>
      <c r="CA6" s="36">
        <f>IF(CA7="",NA(),CA7)</f>
        <v>153.09</v>
      </c>
      <c r="CB6" s="36">
        <f t="shared" ref="CB6:CJ6" si="9">IF(CB7="",NA(),CB7)</f>
        <v>153.06</v>
      </c>
      <c r="CC6" s="36">
        <f t="shared" si="9"/>
        <v>160.16999999999999</v>
      </c>
      <c r="CD6" s="36">
        <f t="shared" si="9"/>
        <v>175.88</v>
      </c>
      <c r="CE6" s="36">
        <f t="shared" si="9"/>
        <v>204.48</v>
      </c>
      <c r="CF6" s="36">
        <f t="shared" si="9"/>
        <v>523.08000000000004</v>
      </c>
      <c r="CG6" s="36">
        <f t="shared" si="9"/>
        <v>530.83000000000004</v>
      </c>
      <c r="CH6" s="36">
        <f t="shared" si="9"/>
        <v>734.18</v>
      </c>
      <c r="CI6" s="36">
        <f t="shared" si="9"/>
        <v>789.62</v>
      </c>
      <c r="CJ6" s="36">
        <f t="shared" si="9"/>
        <v>423.18</v>
      </c>
      <c r="CK6" s="35" t="str">
        <f>IF(CK7="","",IF(CK7="-","【-】","【"&amp;SUBSTITUTE(TEXT(CK7,"#,##0.00"),"-","△")&amp;"】"))</f>
        <v>【314.83】</v>
      </c>
      <c r="CL6" s="36">
        <f>IF(CL7="",NA(),CL7)</f>
        <v>53.83</v>
      </c>
      <c r="CM6" s="36">
        <f t="shared" ref="CM6:CU6" si="10">IF(CM7="",NA(),CM7)</f>
        <v>53.34</v>
      </c>
      <c r="CN6" s="36">
        <f t="shared" si="10"/>
        <v>56.27</v>
      </c>
      <c r="CO6" s="36">
        <f t="shared" si="10"/>
        <v>52.41</v>
      </c>
      <c r="CP6" s="36">
        <f t="shared" si="10"/>
        <v>55.66</v>
      </c>
      <c r="CQ6" s="36">
        <f t="shared" si="10"/>
        <v>51.11</v>
      </c>
      <c r="CR6" s="36">
        <f t="shared" si="10"/>
        <v>50.49</v>
      </c>
      <c r="CS6" s="36">
        <f t="shared" si="10"/>
        <v>48.36</v>
      </c>
      <c r="CT6" s="36">
        <f t="shared" si="10"/>
        <v>48.7</v>
      </c>
      <c r="CU6" s="36">
        <f t="shared" si="10"/>
        <v>46.9</v>
      </c>
      <c r="CV6" s="35" t="str">
        <f>IF(CV7="","",IF(CV7="-","【-】","【"&amp;SUBSTITUTE(TEXT(CV7,"#,##0.00"),"-","△")&amp;"】"))</f>
        <v>【56.28】</v>
      </c>
      <c r="CW6" s="36">
        <f>IF(CW7="",NA(),CW7)</f>
        <v>63.82</v>
      </c>
      <c r="CX6" s="36">
        <f t="shared" ref="CX6:DF6" si="11">IF(CX7="",NA(),CX7)</f>
        <v>60.54</v>
      </c>
      <c r="CY6" s="36">
        <f t="shared" si="11"/>
        <v>59.41</v>
      </c>
      <c r="CZ6" s="36">
        <f t="shared" si="11"/>
        <v>63.24</v>
      </c>
      <c r="DA6" s="36">
        <f t="shared" si="11"/>
        <v>58.15</v>
      </c>
      <c r="DB6" s="36">
        <f t="shared" si="11"/>
        <v>74.16</v>
      </c>
      <c r="DC6" s="36">
        <f t="shared" si="11"/>
        <v>74.209999999999994</v>
      </c>
      <c r="DD6" s="36">
        <f t="shared" si="11"/>
        <v>75.239999999999995</v>
      </c>
      <c r="DE6" s="36">
        <f t="shared" si="11"/>
        <v>74.959999999999994</v>
      </c>
      <c r="DF6" s="36">
        <f t="shared" si="11"/>
        <v>74.63</v>
      </c>
      <c r="DG6" s="35" t="str">
        <f>IF(DG7="","",IF(DG7="-","【-】","【"&amp;SUBSTITUTE(TEXT(DG7,"#,##0.00"),"-","△")&amp;"】"))</f>
        <v>【74.94】</v>
      </c>
      <c r="DH6" s="35" t="e">
        <f>IF(DH7="",NA(),DH7)</f>
        <v>#N/A</v>
      </c>
      <c r="DI6" s="35" t="e">
        <f t="shared" ref="DI6:DQ6" si="12">IF(DI7="",NA(),DI7)</f>
        <v>#N/A</v>
      </c>
      <c r="DJ6" s="35" t="e">
        <f t="shared" si="12"/>
        <v>#N/A</v>
      </c>
      <c r="DK6" s="35" t="e">
        <f t="shared" si="12"/>
        <v>#N/A</v>
      </c>
      <c r="DL6" s="35" t="e">
        <f t="shared" si="12"/>
        <v>#N/A</v>
      </c>
      <c r="DM6" s="35" t="e">
        <f t="shared" si="12"/>
        <v>#N/A</v>
      </c>
      <c r="DN6" s="35" t="e">
        <f t="shared" si="12"/>
        <v>#N/A</v>
      </c>
      <c r="DO6" s="35" t="e">
        <f t="shared" si="12"/>
        <v>#N/A</v>
      </c>
      <c r="DP6" s="35" t="e">
        <f t="shared" si="12"/>
        <v>#N/A</v>
      </c>
      <c r="DQ6" s="35" t="e">
        <f t="shared" si="12"/>
        <v>#N/A</v>
      </c>
      <c r="DR6" s="35" t="str">
        <f>IF(DR7="","",IF(DR7="-","【-】","【"&amp;SUBSTITUTE(TEXT(DR7,"#,##0.00"),"-","△")&amp;"】"))</f>
        <v/>
      </c>
      <c r="DS6" s="35" t="e">
        <f>IF(DS7="",NA(),DS7)</f>
        <v>#N/A</v>
      </c>
      <c r="DT6" s="35" t="e">
        <f t="shared" ref="DT6:EB6" si="13">IF(DT7="",NA(),DT7)</f>
        <v>#N/A</v>
      </c>
      <c r="DU6" s="35" t="e">
        <f t="shared" si="13"/>
        <v>#N/A</v>
      </c>
      <c r="DV6" s="35" t="e">
        <f t="shared" si="13"/>
        <v>#N/A</v>
      </c>
      <c r="DW6" s="35" t="e">
        <f t="shared" si="13"/>
        <v>#N/A</v>
      </c>
      <c r="DX6" s="35" t="e">
        <f t="shared" si="13"/>
        <v>#N/A</v>
      </c>
      <c r="DY6" s="35" t="e">
        <f t="shared" si="13"/>
        <v>#N/A</v>
      </c>
      <c r="DZ6" s="35" t="e">
        <f t="shared" si="13"/>
        <v>#N/A</v>
      </c>
      <c r="EA6" s="35" t="e">
        <f t="shared" si="13"/>
        <v>#N/A</v>
      </c>
      <c r="EB6" s="35" t="e">
        <f t="shared" si="13"/>
        <v>#N/A</v>
      </c>
      <c r="EC6" s="35" t="str">
        <f>IF(EC7="","",IF(EC7="-","【-】","【"&amp;SUBSTITUTE(TEXT(EC7,"#,##0.00"),"-","△")&amp;"】"))</f>
        <v/>
      </c>
      <c r="ED6" s="36">
        <f>IF(ED7="",NA(),ED7)</f>
        <v>1.24</v>
      </c>
      <c r="EE6" s="36">
        <f t="shared" ref="EE6:EM6" si="14">IF(EE7="",NA(),EE7)</f>
        <v>0.99</v>
      </c>
      <c r="EF6" s="36">
        <f t="shared" si="14"/>
        <v>0.75</v>
      </c>
      <c r="EG6" s="36">
        <f t="shared" si="14"/>
        <v>1.52</v>
      </c>
      <c r="EH6" s="36">
        <f t="shared" si="14"/>
        <v>0.73</v>
      </c>
      <c r="EI6" s="36">
        <f t="shared" si="14"/>
        <v>0.37</v>
      </c>
      <c r="EJ6" s="36">
        <f t="shared" si="14"/>
        <v>0.7</v>
      </c>
      <c r="EK6" s="36">
        <f t="shared" si="14"/>
        <v>0.91</v>
      </c>
      <c r="EL6" s="36">
        <f t="shared" si="14"/>
        <v>1.26</v>
      </c>
      <c r="EM6" s="36">
        <f t="shared" si="14"/>
        <v>0.78</v>
      </c>
      <c r="EN6" s="35" t="str">
        <f>IF(EN7="","",IF(EN7="-","【-】","【"&amp;SUBSTITUTE(TEXT(EN7,"#,##0.00"),"-","△")&amp;"】"))</f>
        <v>【0.59】</v>
      </c>
    </row>
    <row r="7" spans="1:144" s="37" customFormat="1">
      <c r="A7" s="29"/>
      <c r="B7" s="38">
        <v>2016</v>
      </c>
      <c r="C7" s="38">
        <v>12301</v>
      </c>
      <c r="D7" s="38">
        <v>47</v>
      </c>
      <c r="E7" s="38">
        <v>1</v>
      </c>
      <c r="F7" s="38">
        <v>0</v>
      </c>
      <c r="G7" s="38">
        <v>0</v>
      </c>
      <c r="H7" s="38" t="s">
        <v>108</v>
      </c>
      <c r="I7" s="38" t="s">
        <v>109</v>
      </c>
      <c r="J7" s="38" t="s">
        <v>110</v>
      </c>
      <c r="K7" s="38" t="s">
        <v>111</v>
      </c>
      <c r="L7" s="38" t="s">
        <v>112</v>
      </c>
      <c r="M7" s="38"/>
      <c r="N7" s="39" t="s">
        <v>113</v>
      </c>
      <c r="O7" s="39" t="s">
        <v>114</v>
      </c>
      <c r="P7" s="39">
        <v>0.33</v>
      </c>
      <c r="Q7" s="39">
        <v>3094</v>
      </c>
      <c r="R7" s="39">
        <v>49440</v>
      </c>
      <c r="S7" s="39">
        <v>212.21</v>
      </c>
      <c r="T7" s="39">
        <v>232.98</v>
      </c>
      <c r="U7" s="39">
        <v>162</v>
      </c>
      <c r="V7" s="39">
        <v>13.78</v>
      </c>
      <c r="W7" s="39">
        <v>11.76</v>
      </c>
      <c r="X7" s="39">
        <v>100.17</v>
      </c>
      <c r="Y7" s="39">
        <v>117.14</v>
      </c>
      <c r="Z7" s="39">
        <v>101.17</v>
      </c>
      <c r="AA7" s="39">
        <v>95.55</v>
      </c>
      <c r="AB7" s="39">
        <v>89.1</v>
      </c>
      <c r="AC7" s="39">
        <v>70.760000000000005</v>
      </c>
      <c r="AD7" s="39">
        <v>71.66</v>
      </c>
      <c r="AE7" s="39">
        <v>73.06</v>
      </c>
      <c r="AF7" s="39">
        <v>72.03</v>
      </c>
      <c r="AG7" s="39">
        <v>72.11</v>
      </c>
      <c r="AH7" s="39">
        <v>76.78</v>
      </c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>
        <v>847.31</v>
      </c>
      <c r="BF7" s="39">
        <v>997.77</v>
      </c>
      <c r="BG7" s="39">
        <v>1048.25</v>
      </c>
      <c r="BH7" s="39">
        <v>1130.51</v>
      </c>
      <c r="BI7" s="39">
        <v>1183.95</v>
      </c>
      <c r="BJ7" s="39">
        <v>1496.15</v>
      </c>
      <c r="BK7" s="39">
        <v>1462.56</v>
      </c>
      <c r="BL7" s="39">
        <v>1486.62</v>
      </c>
      <c r="BM7" s="39">
        <v>1510.14</v>
      </c>
      <c r="BN7" s="39">
        <v>1595.62</v>
      </c>
      <c r="BO7" s="39">
        <v>1280.76</v>
      </c>
      <c r="BP7" s="39">
        <v>85.63</v>
      </c>
      <c r="BQ7" s="39">
        <v>84.54</v>
      </c>
      <c r="BR7" s="39">
        <v>79.22</v>
      </c>
      <c r="BS7" s="39">
        <v>74.349999999999994</v>
      </c>
      <c r="BT7" s="39">
        <v>69.709999999999994</v>
      </c>
      <c r="BU7" s="39">
        <v>33.01</v>
      </c>
      <c r="BV7" s="39">
        <v>32.39</v>
      </c>
      <c r="BW7" s="39">
        <v>24.39</v>
      </c>
      <c r="BX7" s="39">
        <v>22.67</v>
      </c>
      <c r="BY7" s="39">
        <v>37.92</v>
      </c>
      <c r="BZ7" s="39">
        <v>53.06</v>
      </c>
      <c r="CA7" s="39">
        <v>153.09</v>
      </c>
      <c r="CB7" s="39">
        <v>153.06</v>
      </c>
      <c r="CC7" s="39">
        <v>160.16999999999999</v>
      </c>
      <c r="CD7" s="39">
        <v>175.88</v>
      </c>
      <c r="CE7" s="39">
        <v>204.48</v>
      </c>
      <c r="CF7" s="39">
        <v>523.08000000000004</v>
      </c>
      <c r="CG7" s="39">
        <v>530.83000000000004</v>
      </c>
      <c r="CH7" s="39">
        <v>734.18</v>
      </c>
      <c r="CI7" s="39">
        <v>789.62</v>
      </c>
      <c r="CJ7" s="39">
        <v>423.18</v>
      </c>
      <c r="CK7" s="39">
        <v>314.83</v>
      </c>
      <c r="CL7" s="39">
        <v>53.83</v>
      </c>
      <c r="CM7" s="39">
        <v>53.34</v>
      </c>
      <c r="CN7" s="39">
        <v>56.27</v>
      </c>
      <c r="CO7" s="39">
        <v>52.41</v>
      </c>
      <c r="CP7" s="39">
        <v>55.66</v>
      </c>
      <c r="CQ7" s="39">
        <v>51.11</v>
      </c>
      <c r="CR7" s="39">
        <v>50.49</v>
      </c>
      <c r="CS7" s="39">
        <v>48.36</v>
      </c>
      <c r="CT7" s="39">
        <v>48.7</v>
      </c>
      <c r="CU7" s="39">
        <v>46.9</v>
      </c>
      <c r="CV7" s="39">
        <v>56.28</v>
      </c>
      <c r="CW7" s="39">
        <v>63.82</v>
      </c>
      <c r="CX7" s="39">
        <v>60.54</v>
      </c>
      <c r="CY7" s="39">
        <v>59.41</v>
      </c>
      <c r="CZ7" s="39">
        <v>63.24</v>
      </c>
      <c r="DA7" s="39">
        <v>58.15</v>
      </c>
      <c r="DB7" s="39">
        <v>74.16</v>
      </c>
      <c r="DC7" s="39">
        <v>74.209999999999994</v>
      </c>
      <c r="DD7" s="39">
        <v>75.239999999999995</v>
      </c>
      <c r="DE7" s="39">
        <v>74.959999999999994</v>
      </c>
      <c r="DF7" s="39">
        <v>74.63</v>
      </c>
      <c r="DG7" s="39">
        <v>74.94</v>
      </c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>
        <v>1.24</v>
      </c>
      <c r="EE7" s="39">
        <v>0.99</v>
      </c>
      <c r="EF7" s="39">
        <v>0.75</v>
      </c>
      <c r="EG7" s="39">
        <v>1.52</v>
      </c>
      <c r="EH7" s="39">
        <v>0.73</v>
      </c>
      <c r="EI7" s="39">
        <v>0.37</v>
      </c>
      <c r="EJ7" s="39">
        <v>0.7</v>
      </c>
      <c r="EK7" s="39">
        <v>0.91</v>
      </c>
      <c r="EL7" s="39">
        <v>1.26</v>
      </c>
      <c r="EM7" s="39">
        <v>0.78</v>
      </c>
      <c r="EN7" s="39">
        <v>0.59</v>
      </c>
    </row>
    <row r="8" spans="1:144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</row>
    <row r="9" spans="1:144">
      <c r="A9" s="41"/>
      <c r="B9" s="41" t="s">
        <v>115</v>
      </c>
      <c r="C9" s="41" t="s">
        <v>116</v>
      </c>
      <c r="D9" s="41" t="s">
        <v>117</v>
      </c>
      <c r="E9" s="41" t="s">
        <v>118</v>
      </c>
      <c r="F9" s="41" t="s">
        <v>119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>
      <c r="A10" s="41" t="s">
        <v>58</v>
      </c>
      <c r="B10" s="42">
        <f>DATEVALUE($B$6-4&amp;"年1月1日")</f>
        <v>40909</v>
      </c>
      <c r="C10" s="42">
        <f>DATEVALUE($B$6-3&amp;"年1月1日")</f>
        <v>41275</v>
      </c>
      <c r="D10" s="42">
        <f>DATEVALUE($B$6-2&amp;"年1月1日")</f>
        <v>41640</v>
      </c>
      <c r="E10" s="42">
        <f>DATEVALUE($B$6-1&amp;"年1月1日")</f>
        <v>42005</v>
      </c>
      <c r="F10" s="42">
        <f>DATEVALUE($B$6&amp;"年1月1日")</f>
        <v>42370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gyoumu03</cp:lastModifiedBy>
  <cp:lastPrinted>2018-02-05T05:15:31Z</cp:lastPrinted>
  <dcterms:created xsi:type="dcterms:W3CDTF">2017-12-25T01:39:23Z</dcterms:created>
  <dcterms:modified xsi:type="dcterms:W3CDTF">2018-02-13T00:23:43Z</dcterms:modified>
  <cp:category/>
</cp:coreProperties>
</file>