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<sst xmlns="http://schemas.openxmlformats.org/spreadsheetml/2006/main" count="45" uniqueCount="41">
  <si>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４．主な保険者負担額の推移</t>
  </si>
  <si>
    <t>（単位：千円・％）</t>
  </si>
  <si>
    <t>年度</t>
  </si>
  <si>
    <t>平成１２年度（決算）</t>
  </si>
  <si>
    <t>平成１３年度（当初予算）</t>
  </si>
  <si>
    <t>平成１４年度（当初予算）</t>
  </si>
  <si>
    <t>区分</t>
  </si>
  <si>
    <t>保険者負担額</t>
  </si>
  <si>
    <t>対前年度比</t>
  </si>
  <si>
    <t>療養給付費</t>
  </si>
  <si>
    <t>療養費</t>
  </si>
  <si>
    <t>高額療養費</t>
  </si>
  <si>
    <t>老人保健拠出金</t>
  </si>
  <si>
    <t>介護納付金</t>
  </si>
  <si>
    <t>-</t>
  </si>
  <si>
    <t>計</t>
  </si>
  <si>
    <t>５．歳入歳出予算年度別内訳</t>
  </si>
  <si>
    <t>（歳入）</t>
  </si>
  <si>
    <t>（単位：千円）</t>
  </si>
  <si>
    <t>科　　　　　　目</t>
  </si>
  <si>
    <t xml:space="preserve"> 平成１２年度</t>
  </si>
  <si>
    <t xml:space="preserve"> 平成１３年度</t>
  </si>
  <si>
    <t xml:space="preserve"> 平成１４年度</t>
  </si>
  <si>
    <t xml:space="preserve"> 決                 算</t>
  </si>
  <si>
    <t xml:space="preserve"> 当   初   予   算 </t>
  </si>
  <si>
    <t xml:space="preserve"> 当  初   予   算</t>
  </si>
  <si>
    <t>国民健康保険税</t>
  </si>
  <si>
    <t>医療給付費分</t>
  </si>
  <si>
    <t>介護納付金分</t>
  </si>
  <si>
    <t>使用料及び手数料</t>
  </si>
  <si>
    <t>国庫支出金</t>
  </si>
  <si>
    <t>療養給付費交付金</t>
  </si>
  <si>
    <t>道支出金</t>
  </si>
  <si>
    <t>連合会支出金</t>
  </si>
  <si>
    <t>共同事業交付金</t>
  </si>
  <si>
    <t>財産収入</t>
  </si>
  <si>
    <t>繰入金</t>
  </si>
  <si>
    <t>繰越金</t>
  </si>
  <si>
    <t>-</t>
  </si>
  <si>
    <t>諸収入</t>
  </si>
  <si>
    <t>合　　　　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</si>
</sst>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76" fontId="0" fillId="0" borderId="7" xfId="0" applyNumberFormat="1" applyBorder="1" applyAlignment="1">
      <alignment vertical="center"/>
    </xf>
    <xf numFmtId="38" fontId="0" fillId="0" borderId="8" xfId="16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38" fontId="0" fillId="0" borderId="12" xfId="16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16" applyNumberFormat="1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7" fontId="0" fillId="0" borderId="15" xfId="16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0" fontId="0" fillId="0" borderId="24" xfId="0" applyBorder="1" applyAlignment="1">
      <alignment/>
    </xf>
    <xf numFmtId="38" fontId="0" fillId="0" borderId="25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26" xfId="0" applyBorder="1" applyAlignment="1">
      <alignment/>
    </xf>
    <xf numFmtId="38" fontId="0" fillId="0" borderId="20" xfId="16" applyBorder="1" applyAlignment="1">
      <alignment vertical="center"/>
    </xf>
    <xf numFmtId="38" fontId="0" fillId="0" borderId="27" xfId="16" applyBorder="1" applyAlignment="1">
      <alignment vertical="center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0" fillId="0" borderId="32" xfId="16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35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37" xfId="16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38" fontId="0" fillId="0" borderId="39" xfId="16" applyBorder="1" applyAlignment="1">
      <alignment vertical="center"/>
    </xf>
    <xf numFmtId="38" fontId="0" fillId="0" borderId="40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0" fillId="0" borderId="48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51" xfId="16" applyBorder="1" applyAlignment="1">
      <alignment vertical="center"/>
    </xf>
    <xf numFmtId="0" fontId="0" fillId="0" borderId="30" xfId="0" applyBorder="1" applyAlignment="1">
      <alignment horizontal="distributed" vertical="center"/>
    </xf>
    <xf numFmtId="38" fontId="0" fillId="0" borderId="41" xfId="16" applyFont="1" applyBorder="1" applyAlignment="1">
      <alignment horizontal="right" vertical="center"/>
    </xf>
    <xf numFmtId="38" fontId="0" fillId="0" borderId="43" xfId="16" applyBorder="1" applyAlignment="1">
      <alignment horizontal="right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5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55" xfId="16" applyBorder="1" applyAlignment="1">
      <alignment vertical="center"/>
    </xf>
    <xf numFmtId="38" fontId="0" fillId="0" borderId="56" xfId="16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38" fontId="0" fillId="0" borderId="57" xfId="16" applyBorder="1" applyAlignment="1">
      <alignment vertical="center"/>
    </xf>
    <xf numFmtId="38" fontId="0" fillId="0" borderId="22" xfId="16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38" fontId="0" fillId="0" borderId="50" xfId="16" applyFont="1" applyBorder="1" applyAlignment="1">
      <alignment horizontal="right" vertical="center"/>
    </xf>
    <xf numFmtId="38" fontId="0" fillId="0" borderId="12" xfId="16" applyBorder="1" applyAlignment="1">
      <alignment horizontal="right" vertical="center"/>
    </xf>
    <xf numFmtId="0" fontId="0" fillId="0" borderId="5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38" fontId="0" fillId="0" borderId="5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5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B2" sqref="B2:I2"/>
    </sheetView>
  </sheetViews>
  <sheetFormatPr defaultColWidth="9.00390625" defaultRowHeight="13.5"/>
  <cols>
    <col min="1" max="1" width="2.50390625" style="0" customWidth="1"/>
    <col min="2" max="2" width="2.00390625" style="0" customWidth="1"/>
    <col min="3" max="3" width="4.00390625" style="0" customWidth="1"/>
    <col min="4" max="4" width="7.375" style="0" customWidth="1"/>
    <col min="5" max="5" width="6.50390625" style="0" customWidth="1"/>
    <col min="6" max="6" width="7.125" style="0" customWidth="1"/>
    <col min="8" max="8" width="2.625" style="0" customWidth="1"/>
    <col min="9" max="9" width="1.625" style="0" customWidth="1"/>
    <col min="10" max="10" width="5.625" style="0" customWidth="1"/>
    <col min="11" max="11" width="4.625" style="0" customWidth="1"/>
    <col min="13" max="13" width="1.625" style="0" customWidth="1"/>
    <col min="14" max="14" width="7.625" style="0" customWidth="1"/>
    <col min="15" max="15" width="4.625" style="0" customWidth="1"/>
    <col min="16" max="16" width="8.00390625" style="0" customWidth="1"/>
    <col min="17" max="17" width="1.625" style="0" customWidth="1"/>
    <col min="18" max="18" width="2.875" style="0" customWidth="1"/>
  </cols>
  <sheetData>
    <row r="1" spans="1:18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22.5" customHeight="1">
      <c r="A2" s="4"/>
      <c r="B2" s="52" t="s">
        <v>0</v>
      </c>
      <c r="C2" s="52"/>
      <c r="D2" s="52"/>
      <c r="E2" s="52"/>
      <c r="F2" s="52"/>
      <c r="G2" s="52"/>
      <c r="H2" s="52"/>
      <c r="I2" s="52"/>
      <c r="J2" s="5"/>
      <c r="K2" s="5"/>
      <c r="L2" s="5"/>
      <c r="M2" s="5"/>
      <c r="N2" s="5"/>
      <c r="O2" s="5"/>
      <c r="P2" s="5"/>
      <c r="Q2" s="5"/>
      <c r="R2" s="6"/>
    </row>
    <row r="3" spans="1:18" ht="15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5.7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3" t="s">
        <v>1</v>
      </c>
      <c r="O4" s="53"/>
      <c r="P4" s="53"/>
      <c r="Q4" s="7"/>
      <c r="R4" s="6"/>
    </row>
    <row r="5" spans="1:18" ht="19.5" customHeight="1">
      <c r="A5" s="4"/>
      <c r="B5" s="5"/>
      <c r="C5" s="54" t="s">
        <v>2</v>
      </c>
      <c r="D5" s="55"/>
      <c r="E5" s="56" t="s">
        <v>3</v>
      </c>
      <c r="F5" s="57"/>
      <c r="G5" s="57"/>
      <c r="H5" s="49" t="s">
        <v>4</v>
      </c>
      <c r="I5" s="50"/>
      <c r="J5" s="50"/>
      <c r="K5" s="50"/>
      <c r="L5" s="51"/>
      <c r="M5" s="56" t="s">
        <v>5</v>
      </c>
      <c r="N5" s="57"/>
      <c r="O5" s="57"/>
      <c r="P5" s="57"/>
      <c r="Q5" s="43"/>
      <c r="R5" s="6"/>
    </row>
    <row r="6" spans="1:18" ht="19.5" customHeight="1" thickBot="1">
      <c r="A6" s="4"/>
      <c r="B6" s="5"/>
      <c r="C6" s="66" t="s">
        <v>6</v>
      </c>
      <c r="D6" s="67"/>
      <c r="E6" s="68" t="s">
        <v>7</v>
      </c>
      <c r="F6" s="69"/>
      <c r="G6" s="8" t="s">
        <v>8</v>
      </c>
      <c r="H6" s="70" t="s">
        <v>7</v>
      </c>
      <c r="I6" s="71"/>
      <c r="J6" s="71"/>
      <c r="K6" s="72"/>
      <c r="L6" s="9" t="s">
        <v>8</v>
      </c>
      <c r="M6" s="73" t="s">
        <v>7</v>
      </c>
      <c r="N6" s="74"/>
      <c r="O6" s="74"/>
      <c r="P6" s="44" t="s">
        <v>8</v>
      </c>
      <c r="Q6" s="45"/>
      <c r="R6" s="6"/>
    </row>
    <row r="7" spans="1:18" ht="22.5" customHeight="1">
      <c r="A7" s="4"/>
      <c r="B7" s="5"/>
      <c r="C7" s="46" t="s">
        <v>9</v>
      </c>
      <c r="D7" s="47"/>
      <c r="E7" s="48">
        <v>2471308</v>
      </c>
      <c r="F7" s="58"/>
      <c r="G7" s="10">
        <f>2471308/2392770*100</f>
        <v>103.28230460930219</v>
      </c>
      <c r="H7" s="59">
        <v>2726062</v>
      </c>
      <c r="I7" s="60"/>
      <c r="J7" s="60"/>
      <c r="K7" s="61"/>
      <c r="L7" s="12">
        <f aca="true" t="shared" si="0" ref="L7:L12">H7/E7*100</f>
        <v>110.30846822816096</v>
      </c>
      <c r="M7" s="62">
        <v>2497742</v>
      </c>
      <c r="N7" s="63"/>
      <c r="O7" s="63"/>
      <c r="P7" s="64">
        <f aca="true" t="shared" si="1" ref="P7:P12">M7/H7*100</f>
        <v>91.624548524575</v>
      </c>
      <c r="Q7" s="65"/>
      <c r="R7" s="6"/>
    </row>
    <row r="8" spans="1:18" ht="22.5" customHeight="1">
      <c r="A8" s="4"/>
      <c r="B8" s="5"/>
      <c r="C8" s="86" t="s">
        <v>10</v>
      </c>
      <c r="D8" s="87"/>
      <c r="E8" s="88">
        <v>18335</v>
      </c>
      <c r="F8" s="89"/>
      <c r="G8" s="14">
        <f>18335/17454*100</f>
        <v>105.04755356938237</v>
      </c>
      <c r="H8" s="90">
        <v>20474</v>
      </c>
      <c r="I8" s="91"/>
      <c r="J8" s="91"/>
      <c r="K8" s="92"/>
      <c r="L8" s="16">
        <f t="shared" si="0"/>
        <v>111.66621216253067</v>
      </c>
      <c r="M8" s="92">
        <v>21954</v>
      </c>
      <c r="N8" s="89"/>
      <c r="O8" s="89"/>
      <c r="P8" s="75">
        <f t="shared" si="1"/>
        <v>107.22868027742503</v>
      </c>
      <c r="Q8" s="76"/>
      <c r="R8" s="6"/>
    </row>
    <row r="9" spans="1:18" ht="22.5" customHeight="1">
      <c r="A9" s="4"/>
      <c r="B9" s="5"/>
      <c r="C9" s="77" t="s">
        <v>11</v>
      </c>
      <c r="D9" s="78"/>
      <c r="E9" s="79">
        <v>324791</v>
      </c>
      <c r="F9" s="80"/>
      <c r="G9" s="17">
        <f>324791/292169*100</f>
        <v>111.16545560959581</v>
      </c>
      <c r="H9" s="81">
        <v>361552</v>
      </c>
      <c r="I9" s="82"/>
      <c r="J9" s="82"/>
      <c r="K9" s="83"/>
      <c r="L9" s="18">
        <f t="shared" si="0"/>
        <v>111.31835549630378</v>
      </c>
      <c r="M9" s="83">
        <v>350281</v>
      </c>
      <c r="N9" s="80"/>
      <c r="O9" s="80"/>
      <c r="P9" s="84">
        <f t="shared" si="1"/>
        <v>96.88260609815462</v>
      </c>
      <c r="Q9" s="85"/>
      <c r="R9" s="6"/>
    </row>
    <row r="10" spans="1:18" ht="22.5" customHeight="1">
      <c r="A10" s="4"/>
      <c r="B10" s="5"/>
      <c r="C10" s="101" t="s">
        <v>12</v>
      </c>
      <c r="D10" s="102"/>
      <c r="E10" s="90">
        <v>1250431</v>
      </c>
      <c r="F10" s="92"/>
      <c r="G10" s="19">
        <f>1250431/1297199*100</f>
        <v>96.39469348958795</v>
      </c>
      <c r="H10" s="90">
        <v>1408365</v>
      </c>
      <c r="I10" s="91"/>
      <c r="J10" s="91"/>
      <c r="K10" s="92"/>
      <c r="L10" s="20">
        <f t="shared" si="0"/>
        <v>112.6303650501307</v>
      </c>
      <c r="M10" s="90">
        <v>1550087</v>
      </c>
      <c r="N10" s="91"/>
      <c r="O10" s="92"/>
      <c r="P10" s="75">
        <f t="shared" si="1"/>
        <v>110.06287432590274</v>
      </c>
      <c r="Q10" s="76"/>
      <c r="R10" s="6"/>
    </row>
    <row r="11" spans="1:18" ht="22.5" customHeight="1" thickBot="1">
      <c r="A11" s="4"/>
      <c r="B11" s="5"/>
      <c r="C11" s="70" t="s">
        <v>13</v>
      </c>
      <c r="D11" s="93"/>
      <c r="E11" s="94">
        <v>137028</v>
      </c>
      <c r="F11" s="95"/>
      <c r="G11" s="21" t="s">
        <v>14</v>
      </c>
      <c r="H11" s="96">
        <v>156419</v>
      </c>
      <c r="I11" s="97"/>
      <c r="J11" s="97"/>
      <c r="K11" s="98"/>
      <c r="L11" s="22">
        <f t="shared" si="0"/>
        <v>114.15112239834195</v>
      </c>
      <c r="M11" s="96">
        <v>164535</v>
      </c>
      <c r="N11" s="97"/>
      <c r="O11" s="98"/>
      <c r="P11" s="99">
        <f t="shared" si="1"/>
        <v>105.18862797997686</v>
      </c>
      <c r="Q11" s="100"/>
      <c r="R11" s="6"/>
    </row>
    <row r="12" spans="1:18" ht="22.5" customHeight="1" thickBot="1">
      <c r="A12" s="4"/>
      <c r="B12" s="5"/>
      <c r="C12" s="103" t="s">
        <v>15</v>
      </c>
      <c r="D12" s="104"/>
      <c r="E12" s="105">
        <f>SUM(E7:F11)</f>
        <v>4201893</v>
      </c>
      <c r="F12" s="106"/>
      <c r="G12" s="23">
        <f>E12/3999592*100</f>
        <v>105.05804092017385</v>
      </c>
      <c r="H12" s="107">
        <f>SUM(H7:K11)</f>
        <v>4672872</v>
      </c>
      <c r="I12" s="108"/>
      <c r="J12" s="108"/>
      <c r="K12" s="109"/>
      <c r="L12" s="24">
        <f t="shared" si="0"/>
        <v>111.20873377784729</v>
      </c>
      <c r="M12" s="109">
        <f>SUM(M7:O11)</f>
        <v>4584599</v>
      </c>
      <c r="N12" s="106"/>
      <c r="O12" s="106"/>
      <c r="P12" s="110">
        <f t="shared" si="1"/>
        <v>98.11094761422953</v>
      </c>
      <c r="Q12" s="111"/>
      <c r="R12" s="6"/>
    </row>
    <row r="13" spans="1:18" ht="15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5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2.5" customHeight="1">
      <c r="A15" s="4"/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2.5" customHeight="1" thickBot="1">
      <c r="A16" s="4"/>
      <c r="B16" s="5"/>
      <c r="C16" s="52" t="s">
        <v>17</v>
      </c>
      <c r="D16" s="52"/>
      <c r="E16" s="5"/>
      <c r="F16" s="5"/>
      <c r="G16" s="5"/>
      <c r="H16" s="5"/>
      <c r="I16" s="5"/>
      <c r="J16" s="5"/>
      <c r="K16" s="5"/>
      <c r="L16" s="5"/>
      <c r="M16" s="5"/>
      <c r="N16" s="5"/>
      <c r="O16" s="53" t="s">
        <v>18</v>
      </c>
      <c r="P16" s="53"/>
      <c r="Q16" s="7"/>
      <c r="R16" s="6"/>
    </row>
    <row r="17" spans="1:18" ht="22.5" customHeight="1">
      <c r="A17" s="4"/>
      <c r="B17" s="5"/>
      <c r="C17" s="56" t="s">
        <v>19</v>
      </c>
      <c r="D17" s="57"/>
      <c r="E17" s="57"/>
      <c r="F17" s="114" t="s">
        <v>20</v>
      </c>
      <c r="G17" s="115"/>
      <c r="H17" s="115"/>
      <c r="I17" s="26"/>
      <c r="J17" s="114" t="s">
        <v>21</v>
      </c>
      <c r="K17" s="115"/>
      <c r="L17" s="115"/>
      <c r="M17" s="25"/>
      <c r="N17" s="114" t="s">
        <v>22</v>
      </c>
      <c r="O17" s="115"/>
      <c r="P17" s="115"/>
      <c r="Q17" s="26"/>
      <c r="R17" s="6"/>
    </row>
    <row r="18" spans="1:18" ht="22.5" customHeight="1" thickBot="1">
      <c r="A18" s="4"/>
      <c r="B18" s="5"/>
      <c r="C18" s="112"/>
      <c r="D18" s="113"/>
      <c r="E18" s="113"/>
      <c r="F18" s="116" t="s">
        <v>23</v>
      </c>
      <c r="G18" s="117"/>
      <c r="H18" s="117"/>
      <c r="I18" s="13"/>
      <c r="J18" s="116" t="s">
        <v>24</v>
      </c>
      <c r="K18" s="117"/>
      <c r="L18" s="117"/>
      <c r="M18" s="27"/>
      <c r="N18" s="116" t="s">
        <v>25</v>
      </c>
      <c r="O18" s="117"/>
      <c r="P18" s="117"/>
      <c r="Q18" s="28"/>
      <c r="R18" s="6"/>
    </row>
    <row r="19" spans="1:18" ht="22.5" customHeight="1">
      <c r="A19" s="4"/>
      <c r="B19" s="5"/>
      <c r="C19" s="114" t="s">
        <v>26</v>
      </c>
      <c r="D19" s="115"/>
      <c r="E19" s="115"/>
      <c r="F19" s="59">
        <f>SUM(F20:H21)</f>
        <v>1411653</v>
      </c>
      <c r="G19" s="60"/>
      <c r="H19" s="60"/>
      <c r="I19" s="29"/>
      <c r="J19" s="118">
        <f>SUM(J20:L21)</f>
        <v>1381488</v>
      </c>
      <c r="K19" s="119"/>
      <c r="L19" s="119"/>
      <c r="M19" s="11"/>
      <c r="N19" s="118">
        <f>SUM(N20:P21)</f>
        <v>1404573</v>
      </c>
      <c r="O19" s="119"/>
      <c r="P19" s="119"/>
      <c r="Q19" s="31"/>
      <c r="R19" s="6"/>
    </row>
    <row r="20" spans="1:18" ht="22.5" customHeight="1">
      <c r="A20" s="4"/>
      <c r="B20" s="5"/>
      <c r="C20" s="32"/>
      <c r="D20" s="120" t="s">
        <v>27</v>
      </c>
      <c r="E20" s="121"/>
      <c r="F20" s="90">
        <v>1348387</v>
      </c>
      <c r="G20" s="91"/>
      <c r="H20" s="91"/>
      <c r="I20" s="31"/>
      <c r="J20" s="90">
        <v>1320835</v>
      </c>
      <c r="K20" s="91"/>
      <c r="L20" s="91"/>
      <c r="M20" s="30"/>
      <c r="N20" s="90">
        <v>1344419</v>
      </c>
      <c r="O20" s="91"/>
      <c r="P20" s="91"/>
      <c r="Q20" s="31"/>
      <c r="R20" s="6"/>
    </row>
    <row r="21" spans="1:18" ht="22.5" customHeight="1">
      <c r="A21" s="4"/>
      <c r="B21" s="5"/>
      <c r="C21" s="32"/>
      <c r="D21" s="122" t="s">
        <v>28</v>
      </c>
      <c r="E21" s="123"/>
      <c r="F21" s="124">
        <v>63266</v>
      </c>
      <c r="G21" s="125"/>
      <c r="H21" s="125"/>
      <c r="I21" s="31"/>
      <c r="J21" s="90">
        <v>60653</v>
      </c>
      <c r="K21" s="91"/>
      <c r="L21" s="91"/>
      <c r="M21" s="30"/>
      <c r="N21" s="90">
        <v>60154</v>
      </c>
      <c r="O21" s="91"/>
      <c r="P21" s="91"/>
      <c r="Q21" s="31"/>
      <c r="R21" s="6"/>
    </row>
    <row r="22" spans="1:18" ht="22.5" customHeight="1">
      <c r="A22" s="4"/>
      <c r="B22" s="5"/>
      <c r="C22" s="126" t="s">
        <v>29</v>
      </c>
      <c r="D22" s="123"/>
      <c r="E22" s="123"/>
      <c r="F22" s="90">
        <v>0</v>
      </c>
      <c r="G22" s="91"/>
      <c r="H22" s="91"/>
      <c r="I22" s="33"/>
      <c r="J22" s="90">
        <v>10</v>
      </c>
      <c r="K22" s="91"/>
      <c r="L22" s="91"/>
      <c r="M22" s="15"/>
      <c r="N22" s="90">
        <v>10</v>
      </c>
      <c r="O22" s="91"/>
      <c r="P22" s="91"/>
      <c r="Q22" s="33"/>
      <c r="R22" s="6"/>
    </row>
    <row r="23" spans="1:18" ht="22.5" customHeight="1">
      <c r="A23" s="4"/>
      <c r="B23" s="5"/>
      <c r="C23" s="86" t="s">
        <v>30</v>
      </c>
      <c r="D23" s="127"/>
      <c r="E23" s="127"/>
      <c r="F23" s="90">
        <v>1787727</v>
      </c>
      <c r="G23" s="91"/>
      <c r="H23" s="91"/>
      <c r="I23" s="33"/>
      <c r="J23" s="90">
        <v>1890674</v>
      </c>
      <c r="K23" s="91"/>
      <c r="L23" s="91"/>
      <c r="M23" s="15"/>
      <c r="N23" s="90">
        <v>1801815</v>
      </c>
      <c r="O23" s="91"/>
      <c r="P23" s="91"/>
      <c r="Q23" s="33"/>
      <c r="R23" s="6"/>
    </row>
    <row r="24" spans="1:18" ht="22.5" customHeight="1">
      <c r="A24" s="4"/>
      <c r="B24" s="5"/>
      <c r="C24" s="126" t="s">
        <v>31</v>
      </c>
      <c r="D24" s="123"/>
      <c r="E24" s="123"/>
      <c r="F24" s="90">
        <v>953790</v>
      </c>
      <c r="G24" s="91"/>
      <c r="H24" s="91"/>
      <c r="I24" s="33"/>
      <c r="J24" s="90">
        <v>1016252</v>
      </c>
      <c r="K24" s="91"/>
      <c r="L24" s="91"/>
      <c r="M24" s="15"/>
      <c r="N24" s="90">
        <v>921720</v>
      </c>
      <c r="O24" s="91"/>
      <c r="P24" s="91"/>
      <c r="Q24" s="33"/>
      <c r="R24" s="6"/>
    </row>
    <row r="25" spans="1:18" ht="22.5" customHeight="1">
      <c r="A25" s="4"/>
      <c r="B25" s="5"/>
      <c r="C25" s="126" t="s">
        <v>32</v>
      </c>
      <c r="D25" s="123"/>
      <c r="E25" s="123"/>
      <c r="F25" s="90">
        <v>16985</v>
      </c>
      <c r="G25" s="91"/>
      <c r="H25" s="91"/>
      <c r="I25" s="33"/>
      <c r="J25" s="90">
        <v>20000</v>
      </c>
      <c r="K25" s="91"/>
      <c r="L25" s="91"/>
      <c r="M25" s="15"/>
      <c r="N25" s="90">
        <v>20000</v>
      </c>
      <c r="O25" s="91"/>
      <c r="P25" s="91"/>
      <c r="Q25" s="33"/>
      <c r="R25" s="6"/>
    </row>
    <row r="26" spans="1:18" ht="22.5" customHeight="1">
      <c r="A26" s="4"/>
      <c r="B26" s="5"/>
      <c r="C26" s="126" t="s">
        <v>33</v>
      </c>
      <c r="D26" s="123"/>
      <c r="E26" s="123"/>
      <c r="F26" s="124">
        <v>19342</v>
      </c>
      <c r="G26" s="125"/>
      <c r="H26" s="125"/>
      <c r="I26" s="33"/>
      <c r="J26" s="90">
        <v>14472</v>
      </c>
      <c r="K26" s="91"/>
      <c r="L26" s="91"/>
      <c r="M26" s="15"/>
      <c r="N26" s="90">
        <v>10735</v>
      </c>
      <c r="O26" s="91"/>
      <c r="P26" s="91"/>
      <c r="Q26" s="33"/>
      <c r="R26" s="6"/>
    </row>
    <row r="27" spans="1:18" ht="22.5" customHeight="1">
      <c r="A27" s="4"/>
      <c r="B27" s="5"/>
      <c r="C27" s="128" t="s">
        <v>34</v>
      </c>
      <c r="D27" s="121"/>
      <c r="E27" s="121"/>
      <c r="F27" s="90">
        <v>46000</v>
      </c>
      <c r="G27" s="91"/>
      <c r="H27" s="91"/>
      <c r="I27" s="33"/>
      <c r="J27" s="90">
        <v>40000</v>
      </c>
      <c r="K27" s="91"/>
      <c r="L27" s="91"/>
      <c r="M27" s="15"/>
      <c r="N27" s="90">
        <v>40000</v>
      </c>
      <c r="O27" s="91"/>
      <c r="P27" s="91"/>
      <c r="Q27" s="33"/>
      <c r="R27" s="6"/>
    </row>
    <row r="28" spans="1:18" ht="22.5" customHeight="1">
      <c r="A28" s="4"/>
      <c r="B28" s="5"/>
      <c r="C28" s="126" t="s">
        <v>35</v>
      </c>
      <c r="D28" s="123"/>
      <c r="E28" s="123"/>
      <c r="F28" s="90">
        <v>0</v>
      </c>
      <c r="G28" s="91"/>
      <c r="H28" s="91"/>
      <c r="I28" s="33"/>
      <c r="J28" s="90">
        <v>10</v>
      </c>
      <c r="K28" s="91"/>
      <c r="L28" s="91"/>
      <c r="M28" s="15"/>
      <c r="N28" s="90">
        <v>10</v>
      </c>
      <c r="O28" s="91"/>
      <c r="P28" s="91"/>
      <c r="Q28" s="33"/>
      <c r="R28" s="6"/>
    </row>
    <row r="29" spans="1:18" ht="22.5" customHeight="1">
      <c r="A29" s="4"/>
      <c r="B29" s="5"/>
      <c r="C29" s="128" t="s">
        <v>36</v>
      </c>
      <c r="D29" s="121"/>
      <c r="E29" s="121"/>
      <c r="F29" s="90">
        <v>606118</v>
      </c>
      <c r="G29" s="91"/>
      <c r="H29" s="91"/>
      <c r="I29" s="33"/>
      <c r="J29" s="90">
        <v>550114</v>
      </c>
      <c r="K29" s="91"/>
      <c r="L29" s="91"/>
      <c r="M29" s="15"/>
      <c r="N29" s="90">
        <v>552657</v>
      </c>
      <c r="O29" s="91"/>
      <c r="P29" s="91"/>
      <c r="Q29" s="33"/>
      <c r="R29" s="6"/>
    </row>
    <row r="30" spans="1:18" ht="22.5" customHeight="1">
      <c r="A30" s="4"/>
      <c r="B30" s="5"/>
      <c r="C30" s="128" t="s">
        <v>37</v>
      </c>
      <c r="D30" s="121"/>
      <c r="E30" s="121"/>
      <c r="F30" s="124" t="s">
        <v>38</v>
      </c>
      <c r="G30" s="125"/>
      <c r="H30" s="125"/>
      <c r="I30" s="33"/>
      <c r="J30" s="129">
        <v>50000</v>
      </c>
      <c r="K30" s="130"/>
      <c r="L30" s="130"/>
      <c r="M30" s="15"/>
      <c r="N30" s="131">
        <v>160000</v>
      </c>
      <c r="O30" s="132"/>
      <c r="P30" s="132"/>
      <c r="Q30" s="33"/>
      <c r="R30" s="6"/>
    </row>
    <row r="31" spans="1:18" ht="22.5" customHeight="1">
      <c r="A31" s="4"/>
      <c r="B31" s="5"/>
      <c r="C31" s="128" t="s">
        <v>39</v>
      </c>
      <c r="D31" s="121"/>
      <c r="E31" s="121"/>
      <c r="F31" s="90">
        <v>1392</v>
      </c>
      <c r="G31" s="91"/>
      <c r="H31" s="91"/>
      <c r="I31" s="33"/>
      <c r="J31" s="131">
        <v>3280</v>
      </c>
      <c r="K31" s="132"/>
      <c r="L31" s="132"/>
      <c r="M31" s="15"/>
      <c r="N31" s="90">
        <v>3280</v>
      </c>
      <c r="O31" s="91"/>
      <c r="P31" s="91"/>
      <c r="Q31" s="33"/>
      <c r="R31" s="6"/>
    </row>
    <row r="32" spans="1:18" ht="15.75" customHeight="1">
      <c r="A32" s="4"/>
      <c r="B32" s="5"/>
      <c r="C32" s="32"/>
      <c r="D32" s="5"/>
      <c r="E32" s="5"/>
      <c r="F32" s="34"/>
      <c r="G32" s="35"/>
      <c r="H32" s="35"/>
      <c r="I32" s="36"/>
      <c r="J32" s="35"/>
      <c r="K32" s="35"/>
      <c r="L32" s="35"/>
      <c r="M32" s="35"/>
      <c r="N32" s="34"/>
      <c r="O32" s="35"/>
      <c r="P32" s="35"/>
      <c r="Q32" s="36"/>
      <c r="R32" s="6"/>
    </row>
    <row r="33" spans="1:18" ht="15.75" customHeight="1">
      <c r="A33" s="4"/>
      <c r="B33" s="5"/>
      <c r="C33" s="32"/>
      <c r="D33" s="5"/>
      <c r="E33" s="5"/>
      <c r="F33" s="34"/>
      <c r="G33" s="35"/>
      <c r="H33" s="35"/>
      <c r="I33" s="36"/>
      <c r="J33" s="35"/>
      <c r="K33" s="35"/>
      <c r="L33" s="35"/>
      <c r="M33" s="35"/>
      <c r="N33" s="34"/>
      <c r="O33" s="35"/>
      <c r="P33" s="35"/>
      <c r="Q33" s="36"/>
      <c r="R33" s="6"/>
    </row>
    <row r="34" spans="1:18" ht="13.5">
      <c r="A34" s="4"/>
      <c r="B34" s="5"/>
      <c r="C34" s="32"/>
      <c r="D34" s="5"/>
      <c r="E34" s="5"/>
      <c r="F34" s="34"/>
      <c r="G34" s="35"/>
      <c r="H34" s="35"/>
      <c r="I34" s="36"/>
      <c r="J34" s="35"/>
      <c r="K34" s="35"/>
      <c r="L34" s="35"/>
      <c r="M34" s="35"/>
      <c r="N34" s="34"/>
      <c r="O34" s="35"/>
      <c r="P34" s="35"/>
      <c r="Q34" s="36"/>
      <c r="R34" s="6"/>
    </row>
    <row r="35" spans="1:18" ht="15" customHeight="1" thickBot="1">
      <c r="A35" s="4"/>
      <c r="B35" s="5"/>
      <c r="C35" s="37"/>
      <c r="D35" s="5"/>
      <c r="E35" s="5"/>
      <c r="F35" s="34"/>
      <c r="G35" s="35"/>
      <c r="H35" s="35"/>
      <c r="I35" s="36"/>
      <c r="J35" s="35"/>
      <c r="K35" s="35"/>
      <c r="L35" s="35"/>
      <c r="M35" s="35"/>
      <c r="N35" s="34"/>
      <c r="O35" s="35"/>
      <c r="P35" s="35"/>
      <c r="Q35" s="38"/>
      <c r="R35" s="6"/>
    </row>
    <row r="36" spans="1:18" ht="23.25" customHeight="1" thickBot="1">
      <c r="A36" s="4"/>
      <c r="B36" s="5"/>
      <c r="C36" s="133" t="s">
        <v>40</v>
      </c>
      <c r="D36" s="134"/>
      <c r="E36" s="134"/>
      <c r="F36" s="107">
        <f>SUM(F19:H35)-(F20+F21)</f>
        <v>4843007</v>
      </c>
      <c r="G36" s="108"/>
      <c r="H36" s="108"/>
      <c r="I36" s="39"/>
      <c r="J36" s="107">
        <f>SUM(J19:L35)-(J20+J21)</f>
        <v>4966300</v>
      </c>
      <c r="K36" s="108"/>
      <c r="L36" s="108"/>
      <c r="M36" s="39"/>
      <c r="N36" s="107">
        <f>SUM(N19:P35)-(N20+N21)</f>
        <v>4914800</v>
      </c>
      <c r="O36" s="108"/>
      <c r="P36" s="108"/>
      <c r="Q36" s="38"/>
      <c r="R36" s="6"/>
    </row>
    <row r="37" spans="1:18" ht="21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3.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</row>
  </sheetData>
  <mergeCells count="106">
    <mergeCell ref="C36:E36"/>
    <mergeCell ref="F36:H36"/>
    <mergeCell ref="J36:L36"/>
    <mergeCell ref="N36:P36"/>
    <mergeCell ref="C31:E31"/>
    <mergeCell ref="F31:H31"/>
    <mergeCell ref="J31:L31"/>
    <mergeCell ref="N31:P31"/>
    <mergeCell ref="C30:E30"/>
    <mergeCell ref="F30:H30"/>
    <mergeCell ref="J30:L30"/>
    <mergeCell ref="N30:P30"/>
    <mergeCell ref="C29:E29"/>
    <mergeCell ref="F29:H29"/>
    <mergeCell ref="J29:L29"/>
    <mergeCell ref="N29:P29"/>
    <mergeCell ref="C28:E28"/>
    <mergeCell ref="F28:H28"/>
    <mergeCell ref="J28:L28"/>
    <mergeCell ref="N28:P28"/>
    <mergeCell ref="C27:E27"/>
    <mergeCell ref="F27:H27"/>
    <mergeCell ref="J27:L27"/>
    <mergeCell ref="N27:P27"/>
    <mergeCell ref="C26:E26"/>
    <mergeCell ref="F26:H26"/>
    <mergeCell ref="J26:L26"/>
    <mergeCell ref="N26:P26"/>
    <mergeCell ref="C25:E25"/>
    <mergeCell ref="F25:H25"/>
    <mergeCell ref="J25:L25"/>
    <mergeCell ref="N25:P25"/>
    <mergeCell ref="C24:E24"/>
    <mergeCell ref="F24:H24"/>
    <mergeCell ref="J24:L24"/>
    <mergeCell ref="N24:P24"/>
    <mergeCell ref="C23:E23"/>
    <mergeCell ref="F23:H23"/>
    <mergeCell ref="J23:L23"/>
    <mergeCell ref="N23:P23"/>
    <mergeCell ref="C22:E22"/>
    <mergeCell ref="F22:H22"/>
    <mergeCell ref="J22:L22"/>
    <mergeCell ref="N22:P22"/>
    <mergeCell ref="D21:E21"/>
    <mergeCell ref="F21:H21"/>
    <mergeCell ref="J21:L21"/>
    <mergeCell ref="N21:P21"/>
    <mergeCell ref="D20:E20"/>
    <mergeCell ref="F20:H20"/>
    <mergeCell ref="J20:L20"/>
    <mergeCell ref="N20:P20"/>
    <mergeCell ref="C19:E19"/>
    <mergeCell ref="F19:H19"/>
    <mergeCell ref="J19:L19"/>
    <mergeCell ref="N19:P19"/>
    <mergeCell ref="P12:Q12"/>
    <mergeCell ref="C16:D16"/>
    <mergeCell ref="O16:P16"/>
    <mergeCell ref="C17:E18"/>
    <mergeCell ref="F17:H17"/>
    <mergeCell ref="J17:L17"/>
    <mergeCell ref="N17:P17"/>
    <mergeCell ref="F18:H18"/>
    <mergeCell ref="J18:L18"/>
    <mergeCell ref="N18:P18"/>
    <mergeCell ref="C12:D12"/>
    <mergeCell ref="E12:F12"/>
    <mergeCell ref="H12:K12"/>
    <mergeCell ref="M12:O12"/>
    <mergeCell ref="P10:Q10"/>
    <mergeCell ref="C11:D11"/>
    <mergeCell ref="E11:F11"/>
    <mergeCell ref="H11:K11"/>
    <mergeCell ref="M11:O11"/>
    <mergeCell ref="P11:Q11"/>
    <mergeCell ref="C10:D10"/>
    <mergeCell ref="E10:F10"/>
    <mergeCell ref="H10:K10"/>
    <mergeCell ref="M10:O10"/>
    <mergeCell ref="P8:Q8"/>
    <mergeCell ref="C9:D9"/>
    <mergeCell ref="E9:F9"/>
    <mergeCell ref="H9:K9"/>
    <mergeCell ref="M9:O9"/>
    <mergeCell ref="P9:Q9"/>
    <mergeCell ref="C8:D8"/>
    <mergeCell ref="E8:F8"/>
    <mergeCell ref="H8:K8"/>
    <mergeCell ref="M8:O8"/>
    <mergeCell ref="P6:Q6"/>
    <mergeCell ref="C7:D7"/>
    <mergeCell ref="E7:F7"/>
    <mergeCell ref="H7:K7"/>
    <mergeCell ref="M7:O7"/>
    <mergeCell ref="P7:Q7"/>
    <mergeCell ref="C6:D6"/>
    <mergeCell ref="E6:F6"/>
    <mergeCell ref="H6:K6"/>
    <mergeCell ref="M6:O6"/>
    <mergeCell ref="B2:I2"/>
    <mergeCell ref="N4:P4"/>
    <mergeCell ref="C5:D5"/>
    <mergeCell ref="E5:G5"/>
    <mergeCell ref="H5:L5"/>
    <mergeCell ref="M5:Q5"/>
  </mergeCells>
  <printOptions/>
  <pageMargins left="0.75" right="0.5" top="1" bottom="0.7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2002-06-10T02:55:42Z</cp:lastPrinted>
  <dcterms:created xsi:type="dcterms:W3CDTF">2002-06-07T08:00:55Z</dcterms:created>
  <dcterms:modified xsi:type="dcterms:W3CDTF">2002-06-26T04:43:24Z</dcterms:modified>
  <cp:category/>
  <cp:version/>
  <cp:contentType/>
  <cp:contentStatus/>
</cp:coreProperties>
</file>